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8100" tabRatio="948" firstSheet="6" activeTab="6"/>
  </bookViews>
  <sheets>
    <sheet name="COMPOSICION MTSS" sheetId="1" state="hidden" r:id="rId1"/>
    <sheet name="POR PROGRAMAS SOLIC,COMP,DEVEN" sheetId="2" state="hidden" r:id="rId2"/>
    <sheet name="COMPOSICION MTSS (2)" sheetId="3" state="hidden" r:id="rId3"/>
    <sheet name="COMPOSICION MTSS (3)" sheetId="4" state="hidden" r:id="rId4"/>
    <sheet name="GRAFICO PART. con comp,sol,dev." sheetId="5" state="hidden" r:id="rId5"/>
    <sheet name="SIN REMUN NI TRANSF,C,S,D  " sheetId="6" state="hidden" r:id="rId6"/>
    <sheet name="2024" sheetId="7" r:id="rId7"/>
  </sheets>
  <definedNames>
    <definedName name="_xlnm.Print_Titles" localSheetId="6">'2024'!$1:$6</definedName>
  </definedNames>
  <calcPr fullCalcOnLoad="1"/>
</workbook>
</file>

<file path=xl/sharedStrings.xml><?xml version="1.0" encoding="utf-8"?>
<sst xmlns="http://schemas.openxmlformats.org/spreadsheetml/2006/main" count="102" uniqueCount="52">
  <si>
    <t>DIRECCION FINANCIERA</t>
  </si>
  <si>
    <t>PORCENTAJE DE EJECUCIÓN POR PARTIDAS</t>
  </si>
  <si>
    <t>0  Remuneraciones</t>
  </si>
  <si>
    <t>1  Servicios</t>
  </si>
  <si>
    <t>2  Materiales y Suministros</t>
  </si>
  <si>
    <t>5  Bienes Duraderos</t>
  </si>
  <si>
    <t>TOTAL</t>
  </si>
  <si>
    <t>TÍTULO 212 MINISTERIO DE TRABAJO Y SEGURIDAD SOCIAL</t>
  </si>
  <si>
    <t>Devengado</t>
  </si>
  <si>
    <t>DEPARTAMENTO DE PRESUPUESTO</t>
  </si>
  <si>
    <t>Solicitado</t>
  </si>
  <si>
    <t>Comprometido</t>
  </si>
  <si>
    <t xml:space="preserve">Recepción de </t>
  </si>
  <si>
    <t>DIRECCION GENERAL ADMINISTRATIVA</t>
  </si>
  <si>
    <t>Descripción</t>
  </si>
  <si>
    <t>Presupuesto Actual</t>
  </si>
  <si>
    <t>Relación  %</t>
  </si>
  <si>
    <t>% Ejecución</t>
  </si>
  <si>
    <t>Subtotal Gastos Directos</t>
  </si>
  <si>
    <t>TOTAL PRESUPUESTO MTSS</t>
  </si>
  <si>
    <t>APARTADO 10133-1000 SAN JOSE / TEL: 22-21 05 38 / FAX: 22-56 06 46</t>
  </si>
  <si>
    <r>
      <t>Materiales y Suministros</t>
    </r>
    <r>
      <rPr>
        <b/>
        <sz val="9"/>
        <rFont val="Arial"/>
        <family val="2"/>
      </rPr>
      <t xml:space="preserve"> (Incluye Combustibles, Repuestos, Papelería, Tintas, Alimentos y Bebidas)</t>
    </r>
  </si>
  <si>
    <r>
      <t>Remuneraciones</t>
    </r>
    <r>
      <rPr>
        <b/>
        <sz val="9"/>
        <rFont val="Arial"/>
        <family val="2"/>
      </rPr>
      <t xml:space="preserve"> (Salarios, Cargas Sociales, Asetrabajo, Prestaciones Legales, incapacidades, Indemnizaciones)</t>
    </r>
  </si>
  <si>
    <r>
      <t>Servicios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(Alquileres, Servicios Públicos, Mantenimientos, Contratos Vigilancia y Limpieza)</t>
    </r>
  </si>
  <si>
    <r>
      <t>Bienes Duraderos</t>
    </r>
    <r>
      <rPr>
        <b/>
        <sz val="9"/>
        <rFont val="Arial"/>
        <family val="2"/>
      </rPr>
      <t xml:space="preserve"> (Equipos)</t>
    </r>
  </si>
  <si>
    <t>72900 Actividades Centrales</t>
  </si>
  <si>
    <t>73100 Asuntos del Trabajo</t>
  </si>
  <si>
    <t>73201 Gestión y Administración de FODESAF.</t>
  </si>
  <si>
    <t>73202 Empleo y Seguridad Social</t>
  </si>
  <si>
    <t>73300 Tribunal Administrativo de la Seguridad Social</t>
  </si>
  <si>
    <t>73400 Pensiones y Jubilaciones</t>
  </si>
  <si>
    <t>TOTAL PPTO. MTSS</t>
  </si>
  <si>
    <t>COMPOSICIÓN DEL PRESUPUESTO</t>
  </si>
  <si>
    <t>Programas</t>
  </si>
  <si>
    <t>Devengado, Comprometido y Solicitado</t>
  </si>
  <si>
    <t>Disponible  Presupuestario</t>
  </si>
  <si>
    <t>Partidas</t>
  </si>
  <si>
    <t xml:space="preserve">Devengado, Comprometido y Solicitado
</t>
  </si>
  <si>
    <t>Disponible Presupuestario</t>
  </si>
  <si>
    <r>
      <t>6 Transferencias Corrientes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(FODESAF, CONAPDIS, PANI, IMAS, CARLOS MA. ULLOA, CIUDAD DE LOS NIÑOS, PRONAMYPE, AGECO, PRONAE, MUNDO DE OPORTUNIDADES, ORGANISMOS)</t>
    </r>
  </si>
  <si>
    <t>AL 30 DE JUNIO DEL 2016</t>
  </si>
  <si>
    <t>AL 30  DE JUNIO  DEL 2016</t>
  </si>
  <si>
    <r>
      <t>Transferencias Corrientes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(FODESAF, CONAPDIS, PANI, IMAS, CARLOS MA. ULLOA, CIUDAD DE LOS NIÑOS, PRONAMYPE, AGECO, PRONAE, MUNDO DE OPORTUNIDADES, ORGANISMOS, MI PRIMER EMPLEO)</t>
    </r>
  </si>
  <si>
    <t>Sumas Sin Asignación Presupuestaria</t>
  </si>
  <si>
    <t>PROGRAMA</t>
  </si>
  <si>
    <t>72900 Actividades Centrales (Consejo Superior de Trabajo)</t>
  </si>
  <si>
    <t>73100 Asuntos del Trabajo (Consejo Nacional de Salarios y Junta Médica Calificadora)</t>
  </si>
  <si>
    <t xml:space="preserve">EJECUCIÓN DE SUBPARTIDA DIETAS </t>
  </si>
  <si>
    <t>% EJECUCIÓN</t>
  </si>
  <si>
    <t>Monto Ejecutado</t>
  </si>
  <si>
    <t xml:space="preserve">73500 Consejo de Salud Ocupacional </t>
  </si>
  <si>
    <t>DEL 01 DE ENERO  AL 31 DE MARZO DEL 2024</t>
  </si>
</sst>
</file>

<file path=xl/styles.xml><?xml version="1.0" encoding="utf-8"?>
<styleSheet xmlns="http://schemas.openxmlformats.org/spreadsheetml/2006/main">
  <numFmts count="7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₡&quot;#,##0;&quot;₡&quot;\-#,##0"/>
    <numFmt numFmtId="171" formatCode="&quot;₡&quot;#,##0;[Red]&quot;₡&quot;\-#,##0"/>
    <numFmt numFmtId="172" formatCode="&quot;₡&quot;#,##0.00;&quot;₡&quot;\-#,##0.00"/>
    <numFmt numFmtId="173" formatCode="&quot;₡&quot;#,##0.00;[Red]&quot;₡&quot;\-#,##0.00"/>
    <numFmt numFmtId="174" formatCode="_ &quot;₡&quot;* #,##0_ ;_ &quot;₡&quot;* \-#,##0_ ;_ &quot;₡&quot;* &quot;-&quot;_ ;_ @_ "/>
    <numFmt numFmtId="175" formatCode="_ * #,##0_ ;_ * \-#,##0_ ;_ * &quot;-&quot;_ ;_ @_ "/>
    <numFmt numFmtId="176" formatCode="_ &quot;₡&quot;* #,##0.00_ ;_ &quot;₡&quot;* \-#,##0.00_ ;_ &quot;₡&quot;* &quot;-&quot;??_ ;_ @_ "/>
    <numFmt numFmtId="177" formatCode="_ * #,##0.00_ ;_ * \-#,##0.00_ ;_ * &quot;-&quot;??_ ;_ @_ "/>
    <numFmt numFmtId="178" formatCode="&quot;¢&quot;#,##0;&quot;¢&quot;\-#,##0"/>
    <numFmt numFmtId="179" formatCode="&quot;¢&quot;#,##0;[Red]&quot;¢&quot;\-#,##0"/>
    <numFmt numFmtId="180" formatCode="&quot;¢&quot;#,##0.00;&quot;¢&quot;\-#,##0.00"/>
    <numFmt numFmtId="181" formatCode="&quot;¢&quot;#,##0.00;[Red]&quot;¢&quot;\-#,##0.00"/>
    <numFmt numFmtId="182" formatCode="_ &quot;¢&quot;* #,##0_ ;_ &quot;¢&quot;* \-#,##0_ ;_ &quot;¢&quot;* &quot;-&quot;_ ;_ @_ "/>
    <numFmt numFmtId="183" formatCode="_ &quot;¢&quot;* #,##0.00_ ;_ &quot;¢&quot;* \-#,##0.00_ ;_ &quot;¢&quot;* &quot;-&quot;??_ ;_ @_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;&quot;€&quot;\-#,##0"/>
    <numFmt numFmtId="193" formatCode="&quot;€&quot;#,##0;[Red]&quot;€&quot;\-#,##0"/>
    <numFmt numFmtId="194" formatCode="&quot;€&quot;#,##0.00;&quot;€&quot;\-#,##0.00"/>
    <numFmt numFmtId="195" formatCode="&quot;€&quot;#,##0.00;[Red]&quot;€&quot;\-#,##0.00"/>
    <numFmt numFmtId="196" formatCode="_ &quot;€&quot;* #,##0_ ;_ &quot;€&quot;* \-#,##0_ ;_ &quot;€&quot;* &quot;-&quot;_ ;_ @_ "/>
    <numFmt numFmtId="197" formatCode="_ &quot;€&quot;* #,##0.00_ ;_ &quot;€&quot;* \-#,##0.00_ ;_ &quot;€&quot;* &quot;-&quot;??_ ;_ @_ "/>
    <numFmt numFmtId="198" formatCode="_(&quot;₡&quot;* #,##0_);_(&quot;₡&quot;* \(#,##0\);_(&quot;₡&quot;* &quot;-&quot;_);_(@_)"/>
    <numFmt numFmtId="199" formatCode="_(* #,##0_);_(* \(#,##0\);_(* &quot;-&quot;_);_(@_)"/>
    <numFmt numFmtId="200" formatCode="_(&quot;₡&quot;* #,##0.00_);_(&quot;₡&quot;* \(#,##0.00\);_(&quot;₡&quot;* &quot;-&quot;??_);_(@_)"/>
    <numFmt numFmtId="201" formatCode="_(* #,##0.00_);_(* \(#,##0.00\);_(* &quot;-&quot;??_);_(@_)"/>
    <numFmt numFmtId="202" formatCode="_(* #,##0_);_(* \(#,##0\);_(* &quot;-&quot;??_);_(@_)"/>
    <numFmt numFmtId="203" formatCode="_-* #,##0\ _€_-;\-* #,##0\ _€_-;_-* &quot;-&quot;??\ _€_-;_-@_-"/>
    <numFmt numFmtId="204" formatCode="* #,##0_);_(* \(#,##0\);_(* &quot;-&quot;??_);_(@_)"/>
    <numFmt numFmtId="205" formatCode="#,##0.0000000_ ;[Red]\-#,##0.0000000\ "/>
    <numFmt numFmtId="206" formatCode="#,##0.0;[Red]\-#,##0.0"/>
    <numFmt numFmtId="207" formatCode="#,##0_ ;[Red]\-#,##0\ 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#,##0.00_ ;[Red]\-#,##0.00\ "/>
    <numFmt numFmtId="213" formatCode="#,##0.0"/>
    <numFmt numFmtId="214" formatCode="#,##0.000;[Red]\-#,##0.000"/>
    <numFmt numFmtId="215" formatCode="0.0%"/>
    <numFmt numFmtId="216" formatCode="_(* #,##0.0_);_(* \(#,##0.0\);_(* &quot;-&quot;??_);_(@_)"/>
    <numFmt numFmtId="217" formatCode="0.000%"/>
    <numFmt numFmtId="218" formatCode="#,##0.000"/>
    <numFmt numFmtId="219" formatCode="_(* #,##0.000_);_(* \(#,##0.000\);_(* &quot;-&quot;??_);_(@_)"/>
    <numFmt numFmtId="220" formatCode="_(* #,##0.0000_);_(* \(#,##0.0000\);_(* &quot;-&quot;??_);_(@_)"/>
    <numFmt numFmtId="221" formatCode="_(* #,##0.00000_);_(* \(#,##0.00000\);_(* &quot;-&quot;??_);_(@_)"/>
    <numFmt numFmtId="222" formatCode="_(* #,##0.000000_);_(* \(#,##0.000000\);_(* &quot;-&quot;??_);_(@_)"/>
    <numFmt numFmtId="223" formatCode="#,##0.00000_ ;[Red]\-#,##0.00000\ "/>
    <numFmt numFmtId="224" formatCode="#,##0.00000000"/>
    <numFmt numFmtId="225" formatCode="#,##0.0000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56"/>
      <name val="Arial"/>
      <family val="2"/>
    </font>
    <font>
      <b/>
      <sz val="8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Calibri"/>
      <family val="2"/>
    </font>
    <font>
      <sz val="8"/>
      <color indexed="12"/>
      <name val="Comic Sans MS"/>
      <family val="4"/>
    </font>
    <font>
      <b/>
      <i/>
      <sz val="10"/>
      <color indexed="12"/>
      <name val="Arial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.7"/>
      <color indexed="8"/>
      <name val="Calibri"/>
      <family val="0"/>
    </font>
    <font>
      <b/>
      <sz val="9"/>
      <color indexed="63"/>
      <name val="Calibri"/>
      <family val="0"/>
    </font>
    <font>
      <b/>
      <sz val="4.6"/>
      <color indexed="8"/>
      <name val="Calibri"/>
      <family val="0"/>
    </font>
    <font>
      <sz val="9"/>
      <color indexed="63"/>
      <name val="Calibri"/>
      <family val="0"/>
    </font>
    <font>
      <sz val="4"/>
      <color indexed="63"/>
      <name val="Calibri"/>
      <family val="0"/>
    </font>
    <font>
      <sz val="1.55"/>
      <color indexed="8"/>
      <name val="Calibri"/>
      <family val="0"/>
    </font>
    <font>
      <sz val="2.4"/>
      <color indexed="8"/>
      <name val="Calibri"/>
      <family val="0"/>
    </font>
    <font>
      <b/>
      <sz val="14"/>
      <color indexed="8"/>
      <name val="Calibri"/>
      <family val="0"/>
    </font>
    <font>
      <b/>
      <sz val="7.5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b/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10"/>
      <color theme="1"/>
      <name val="Calibri"/>
      <family val="2"/>
    </font>
    <font>
      <sz val="8"/>
      <color rgb="FF0000FF"/>
      <name val="Comic Sans MS"/>
      <family val="4"/>
    </font>
    <font>
      <b/>
      <i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00206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rgb="FF002060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6" fillId="0" borderId="0" xfId="0" applyFont="1" applyFill="1" applyAlignment="1">
      <alignment horizontal="left"/>
    </xf>
    <xf numFmtId="0" fontId="6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82">
      <alignment/>
      <protection/>
    </xf>
    <xf numFmtId="0" fontId="4" fillId="0" borderId="0" xfId="82" applyFont="1" applyBorder="1" applyAlignment="1">
      <alignment horizontal="center"/>
      <protection/>
    </xf>
    <xf numFmtId="0" fontId="5" fillId="0" borderId="0" xfId="82" applyFont="1" applyBorder="1" applyAlignment="1">
      <alignment horizontal="center"/>
      <protection/>
    </xf>
    <xf numFmtId="0" fontId="8" fillId="0" borderId="10" xfId="82" applyFont="1" applyFill="1" applyBorder="1">
      <alignment/>
      <protection/>
    </xf>
    <xf numFmtId="0" fontId="8" fillId="0" borderId="11" xfId="82" applyFont="1" applyFill="1" applyBorder="1">
      <alignment/>
      <protection/>
    </xf>
    <xf numFmtId="0" fontId="7" fillId="12" borderId="12" xfId="82" applyFont="1" applyFill="1" applyBorder="1" applyAlignment="1">
      <alignment horizontal="center"/>
      <protection/>
    </xf>
    <xf numFmtId="0" fontId="3" fillId="0" borderId="0" xfId="82" applyBorder="1">
      <alignment/>
      <protection/>
    </xf>
    <xf numFmtId="202" fontId="0" fillId="0" borderId="0" xfId="64" applyNumberFormat="1" applyFont="1" applyBorder="1" applyAlignment="1">
      <alignment/>
    </xf>
    <xf numFmtId="0" fontId="9" fillId="0" borderId="0" xfId="82" applyFont="1">
      <alignment/>
      <protection/>
    </xf>
    <xf numFmtId="0" fontId="6" fillId="0" borderId="13" xfId="82" applyFont="1" applyBorder="1">
      <alignment/>
      <protection/>
    </xf>
    <xf numFmtId="203" fontId="6" fillId="0" borderId="13" xfId="72" applyNumberFormat="1" applyFont="1" applyBorder="1" applyAlignment="1">
      <alignment horizontal="right"/>
    </xf>
    <xf numFmtId="0" fontId="68" fillId="0" borderId="13" xfId="82" applyFont="1" applyBorder="1" applyAlignment="1">
      <alignment horizontal="center"/>
      <protection/>
    </xf>
    <xf numFmtId="0" fontId="69" fillId="0" borderId="0" xfId="0" applyFont="1" applyAlignment="1">
      <alignment horizontal="center"/>
    </xf>
    <xf numFmtId="0" fontId="0" fillId="0" borderId="0" xfId="0" applyAlignment="1">
      <alignment/>
    </xf>
    <xf numFmtId="10" fontId="9" fillId="0" borderId="10" xfId="84" applyNumberFormat="1" applyFont="1" applyFill="1" applyBorder="1" applyAlignment="1">
      <alignment horizontal="center"/>
    </xf>
    <xf numFmtId="10" fontId="9" fillId="0" borderId="11" xfId="84" applyNumberFormat="1" applyFont="1" applyFill="1" applyBorder="1" applyAlignment="1">
      <alignment horizontal="center"/>
    </xf>
    <xf numFmtId="10" fontId="4" fillId="12" borderId="12" xfId="84" applyNumberFormat="1" applyFont="1" applyFill="1" applyBorder="1" applyAlignment="1">
      <alignment horizontal="center"/>
    </xf>
    <xf numFmtId="38" fontId="9" fillId="0" borderId="10" xfId="64" applyNumberFormat="1" applyFont="1" applyFill="1" applyBorder="1" applyAlignment="1">
      <alignment/>
    </xf>
    <xf numFmtId="38" fontId="9" fillId="0" borderId="11" xfId="64" applyNumberFormat="1" applyFont="1" applyFill="1" applyBorder="1" applyAlignment="1">
      <alignment/>
    </xf>
    <xf numFmtId="38" fontId="4" fillId="12" borderId="12" xfId="64" applyNumberFormat="1" applyFont="1" applyFill="1" applyBorder="1" applyAlignment="1">
      <alignment/>
    </xf>
    <xf numFmtId="0" fontId="69" fillId="0" borderId="0" xfId="0" applyFont="1" applyAlignment="1">
      <alignment horizontal="center"/>
    </xf>
    <xf numFmtId="0" fontId="68" fillId="0" borderId="13" xfId="82" applyFont="1" applyBorder="1" applyAlignment="1">
      <alignment horizontal="center"/>
      <protection/>
    </xf>
    <xf numFmtId="10" fontId="0" fillId="0" borderId="0" xfId="84" applyNumberFormat="1" applyFont="1" applyBorder="1" applyAlignment="1">
      <alignment/>
    </xf>
    <xf numFmtId="201" fontId="3" fillId="0" borderId="0" xfId="82" applyNumberFormat="1">
      <alignment/>
      <protection/>
    </xf>
    <xf numFmtId="0" fontId="7" fillId="14" borderId="14" xfId="82" applyFont="1" applyFill="1" applyBorder="1" applyAlignment="1">
      <alignment horizontal="center" vertical="center"/>
      <protection/>
    </xf>
    <xf numFmtId="0" fontId="7" fillId="14" borderId="10" xfId="82" applyFont="1" applyFill="1" applyBorder="1" applyAlignment="1">
      <alignment horizontal="center" vertical="justify"/>
      <protection/>
    </xf>
    <xf numFmtId="0" fontId="8" fillId="0" borderId="15" xfId="82" applyFont="1" applyFill="1" applyBorder="1" applyAlignment="1">
      <alignment horizontal="justify" vertical="top"/>
      <protection/>
    </xf>
    <xf numFmtId="202" fontId="8" fillId="0" borderId="15" xfId="64" applyNumberFormat="1" applyFont="1" applyFill="1" applyBorder="1" applyAlignment="1">
      <alignment vertical="center"/>
    </xf>
    <xf numFmtId="10" fontId="8" fillId="0" borderId="15" xfId="84" applyNumberFormat="1" applyFont="1" applyFill="1" applyBorder="1" applyAlignment="1">
      <alignment horizontal="center" vertical="center"/>
    </xf>
    <xf numFmtId="0" fontId="8" fillId="0" borderId="16" xfId="82" applyFont="1" applyFill="1" applyBorder="1" applyAlignment="1">
      <alignment horizontal="justify" vertical="top"/>
      <protection/>
    </xf>
    <xf numFmtId="202" fontId="8" fillId="0" borderId="16" xfId="64" applyNumberFormat="1" applyFont="1" applyFill="1" applyBorder="1" applyAlignment="1">
      <alignment vertical="center"/>
    </xf>
    <xf numFmtId="10" fontId="8" fillId="0" borderId="16" xfId="64" applyNumberFormat="1" applyFont="1" applyFill="1" applyBorder="1" applyAlignment="1">
      <alignment horizontal="center" vertical="center"/>
    </xf>
    <xf numFmtId="0" fontId="8" fillId="0" borderId="16" xfId="82" applyFont="1" applyFill="1" applyBorder="1" applyAlignment="1">
      <alignment horizontal="justify" vertical="center"/>
      <protection/>
    </xf>
    <xf numFmtId="0" fontId="8" fillId="0" borderId="17" xfId="82" applyFont="1" applyFill="1" applyBorder="1" applyAlignment="1">
      <alignment vertical="center"/>
      <protection/>
    </xf>
    <xf numFmtId="202" fontId="8" fillId="0" borderId="17" xfId="64" applyNumberFormat="1" applyFont="1" applyFill="1" applyBorder="1" applyAlignment="1">
      <alignment horizontal="right" vertical="center"/>
    </xf>
    <xf numFmtId="10" fontId="8" fillId="0" borderId="17" xfId="64" applyNumberFormat="1" applyFont="1" applyFill="1" applyBorder="1" applyAlignment="1">
      <alignment horizontal="center" vertical="center"/>
    </xf>
    <xf numFmtId="0" fontId="7" fillId="0" borderId="12" xfId="82" applyFont="1" applyFill="1" applyBorder="1" applyAlignment="1">
      <alignment horizontal="center" vertical="center"/>
      <protection/>
    </xf>
    <xf numFmtId="202" fontId="7" fillId="0" borderId="12" xfId="64" applyNumberFormat="1" applyFont="1" applyFill="1" applyBorder="1" applyAlignment="1">
      <alignment horizontal="right" vertical="center"/>
    </xf>
    <xf numFmtId="10" fontId="7" fillId="0" borderId="12" xfId="64" applyNumberFormat="1" applyFont="1" applyFill="1" applyBorder="1" applyAlignment="1">
      <alignment horizontal="center" vertical="center"/>
    </xf>
    <xf numFmtId="201" fontId="3" fillId="0" borderId="0" xfId="49" applyFont="1" applyAlignment="1">
      <alignment/>
    </xf>
    <xf numFmtId="202" fontId="8" fillId="0" borderId="18" xfId="64" applyNumberFormat="1" applyFont="1" applyFill="1" applyBorder="1" applyAlignment="1">
      <alignment horizontal="right" vertical="center"/>
    </xf>
    <xf numFmtId="10" fontId="8" fillId="0" borderId="18" xfId="64" applyNumberFormat="1" applyFont="1" applyFill="1" applyBorder="1" applyAlignment="1">
      <alignment horizontal="center" vertical="center"/>
    </xf>
    <xf numFmtId="204" fontId="3" fillId="0" borderId="0" xfId="82" applyNumberFormat="1">
      <alignment/>
      <protection/>
    </xf>
    <xf numFmtId="0" fontId="10" fillId="0" borderId="0" xfId="82" applyFont="1" applyBorder="1">
      <alignment/>
      <protection/>
    </xf>
    <xf numFmtId="204" fontId="3" fillId="0" borderId="0" xfId="82" applyNumberFormat="1" applyBorder="1">
      <alignment/>
      <protection/>
    </xf>
    <xf numFmtId="202" fontId="3" fillId="0" borderId="0" xfId="82" applyNumberFormat="1">
      <alignment/>
      <protection/>
    </xf>
    <xf numFmtId="0" fontId="68" fillId="0" borderId="13" xfId="82" applyFont="1" applyBorder="1" applyAlignment="1">
      <alignment horizontal="center"/>
      <protection/>
    </xf>
    <xf numFmtId="0" fontId="4" fillId="12" borderId="10" xfId="82" applyFont="1" applyFill="1" applyBorder="1" applyAlignment="1">
      <alignment horizontal="center" vertical="center" wrapText="1"/>
      <protection/>
    </xf>
    <xf numFmtId="0" fontId="4" fillId="12" borderId="12" xfId="82" applyFont="1" applyFill="1" applyBorder="1" applyAlignment="1">
      <alignment horizontal="center" vertical="top" wrapText="1"/>
      <protection/>
    </xf>
    <xf numFmtId="0" fontId="4" fillId="12" borderId="12" xfId="82" applyFont="1" applyFill="1" applyBorder="1" applyAlignment="1">
      <alignment horizontal="center" vertical="center" wrapText="1"/>
      <protection/>
    </xf>
    <xf numFmtId="0" fontId="7" fillId="12" borderId="19" xfId="82" applyFont="1" applyFill="1" applyBorder="1" applyAlignment="1">
      <alignment horizontal="center" vertical="center"/>
      <protection/>
    </xf>
    <xf numFmtId="10" fontId="9" fillId="0" borderId="11" xfId="84" applyNumberFormat="1" applyFont="1" applyFill="1" applyBorder="1" applyAlignment="1">
      <alignment horizontal="center" vertical="center"/>
    </xf>
    <xf numFmtId="38" fontId="9" fillId="0" borderId="11" xfId="64" applyNumberFormat="1" applyFont="1" applyFill="1" applyBorder="1" applyAlignment="1">
      <alignment vertical="center"/>
    </xf>
    <xf numFmtId="0" fontId="7" fillId="12" borderId="12" xfId="82" applyFont="1" applyFill="1" applyBorder="1" applyAlignment="1">
      <alignment horizontal="center"/>
      <protection/>
    </xf>
    <xf numFmtId="202" fontId="0" fillId="0" borderId="0" xfId="64" applyNumberFormat="1" applyFont="1" applyBorder="1" applyAlignment="1">
      <alignment/>
    </xf>
    <xf numFmtId="0" fontId="68" fillId="0" borderId="13" xfId="82" applyFont="1" applyBorder="1" applyAlignment="1">
      <alignment horizontal="center"/>
      <protection/>
    </xf>
    <xf numFmtId="10" fontId="4" fillId="12" borderId="12" xfId="84" applyNumberFormat="1" applyFont="1" applyFill="1" applyBorder="1" applyAlignment="1">
      <alignment horizontal="center"/>
    </xf>
    <xf numFmtId="38" fontId="4" fillId="12" borderId="12" xfId="64" applyNumberFormat="1" applyFont="1" applyFill="1" applyBorder="1" applyAlignment="1">
      <alignment/>
    </xf>
    <xf numFmtId="0" fontId="7" fillId="12" borderId="12" xfId="82" applyFont="1" applyFill="1" applyBorder="1" applyAlignment="1">
      <alignment horizontal="center"/>
      <protection/>
    </xf>
    <xf numFmtId="202" fontId="0" fillId="0" borderId="0" xfId="64" applyNumberFormat="1" applyFont="1" applyBorder="1" applyAlignment="1">
      <alignment/>
    </xf>
    <xf numFmtId="0" fontId="68" fillId="0" borderId="13" xfId="82" applyFont="1" applyBorder="1" applyAlignment="1">
      <alignment horizontal="center"/>
      <protection/>
    </xf>
    <xf numFmtId="10" fontId="4" fillId="12" borderId="12" xfId="84" applyNumberFormat="1" applyFont="1" applyFill="1" applyBorder="1" applyAlignment="1">
      <alignment horizontal="center"/>
    </xf>
    <xf numFmtId="38" fontId="4" fillId="12" borderId="12" xfId="64" applyNumberFormat="1" applyFont="1" applyFill="1" applyBorder="1" applyAlignment="1">
      <alignment/>
    </xf>
    <xf numFmtId="0" fontId="4" fillId="12" borderId="10" xfId="82" applyFont="1" applyFill="1" applyBorder="1" applyAlignment="1">
      <alignment horizontal="center" vertical="center"/>
      <protection/>
    </xf>
    <xf numFmtId="10" fontId="0" fillId="0" borderId="0" xfId="84" applyNumberFormat="1" applyFont="1" applyBorder="1" applyAlignment="1">
      <alignment/>
    </xf>
    <xf numFmtId="0" fontId="8" fillId="0" borderId="11" xfId="82" applyFont="1" applyFill="1" applyBorder="1" applyAlignment="1">
      <alignment horizontal="justify" vertical="justify" wrapText="1"/>
      <protection/>
    </xf>
    <xf numFmtId="0" fontId="7" fillId="12" borderId="14" xfId="82" applyFont="1" applyFill="1" applyBorder="1" applyAlignment="1">
      <alignment horizontal="center" vertical="center"/>
      <protection/>
    </xf>
    <xf numFmtId="0" fontId="4" fillId="12" borderId="10" xfId="82" applyFont="1" applyFill="1" applyBorder="1" applyAlignment="1">
      <alignment horizontal="center" vertical="top" wrapText="1"/>
      <protection/>
    </xf>
    <xf numFmtId="0" fontId="7" fillId="14" borderId="12" xfId="82" applyFont="1" applyFill="1" applyBorder="1" applyAlignment="1">
      <alignment horizontal="center" vertical="center"/>
      <protection/>
    </xf>
    <xf numFmtId="9" fontId="7" fillId="14" borderId="12" xfId="64" applyNumberFormat="1" applyFont="1" applyFill="1" applyBorder="1" applyAlignment="1">
      <alignment horizontal="center" vertical="center"/>
    </xf>
    <xf numFmtId="0" fontId="70" fillId="0" borderId="0" xfId="82" applyFont="1" applyAlignment="1">
      <alignment/>
      <protection/>
    </xf>
    <xf numFmtId="204" fontId="7" fillId="14" borderId="12" xfId="64" applyNumberFormat="1" applyFont="1" applyFill="1" applyBorder="1" applyAlignment="1">
      <alignment vertical="center"/>
    </xf>
    <xf numFmtId="0" fontId="68" fillId="0" borderId="13" xfId="82" applyFont="1" applyBorder="1" applyAlignment="1">
      <alignment horizontal="center"/>
      <protection/>
    </xf>
    <xf numFmtId="0" fontId="68" fillId="0" borderId="13" xfId="82" applyFont="1" applyBorder="1" applyAlignment="1">
      <alignment horizontal="center"/>
      <protection/>
    </xf>
    <xf numFmtId="0" fontId="8" fillId="0" borderId="17" xfId="82" applyFont="1" applyFill="1" applyBorder="1" applyAlignment="1">
      <alignment horizontal="justify" vertical="top"/>
      <protection/>
    </xf>
    <xf numFmtId="202" fontId="8" fillId="0" borderId="11" xfId="64" applyNumberFormat="1" applyFont="1" applyFill="1" applyBorder="1" applyAlignment="1">
      <alignment horizontal="right" vertical="center"/>
    </xf>
    <xf numFmtId="10" fontId="8" fillId="0" borderId="11" xfId="64" applyNumberFormat="1" applyFont="1" applyFill="1" applyBorder="1" applyAlignment="1">
      <alignment horizontal="center" vertical="center"/>
    </xf>
    <xf numFmtId="0" fontId="8" fillId="0" borderId="20" xfId="82" applyFont="1" applyFill="1" applyBorder="1" applyAlignment="1">
      <alignment horizontal="justify" vertical="top"/>
      <protection/>
    </xf>
    <xf numFmtId="202" fontId="8" fillId="0" borderId="20" xfId="64" applyNumberFormat="1" applyFont="1" applyFill="1" applyBorder="1" applyAlignment="1">
      <alignment horizontal="right" vertical="center"/>
    </xf>
    <xf numFmtId="10" fontId="8" fillId="0" borderId="20" xfId="64" applyNumberFormat="1" applyFont="1" applyFill="1" applyBorder="1" applyAlignment="1">
      <alignment horizontal="center" vertical="center"/>
    </xf>
    <xf numFmtId="202" fontId="70" fillId="0" borderId="0" xfId="49" applyNumberFormat="1" applyFont="1" applyAlignment="1">
      <alignment/>
    </xf>
    <xf numFmtId="0" fontId="66" fillId="0" borderId="0" xfId="0" applyFont="1" applyFill="1" applyBorder="1" applyAlignment="1">
      <alignment horizontal="center"/>
    </xf>
    <xf numFmtId="0" fontId="71" fillId="6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66" fillId="0" borderId="0" xfId="0" applyFont="1" applyFill="1" applyBorder="1" applyAlignment="1">
      <alignment horizontal="center"/>
    </xf>
    <xf numFmtId="0" fontId="66" fillId="6" borderId="12" xfId="0" applyFont="1" applyFill="1" applyBorder="1" applyAlignment="1">
      <alignment horizontal="center" vertical="center"/>
    </xf>
    <xf numFmtId="0" fontId="66" fillId="6" borderId="12" xfId="0" applyFont="1" applyFill="1" applyBorder="1" applyAlignment="1">
      <alignment horizontal="center" vertical="justify"/>
    </xf>
    <xf numFmtId="0" fontId="72" fillId="0" borderId="22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68" fillId="0" borderId="0" xfId="82" applyFont="1" applyBorder="1" applyAlignment="1">
      <alignment horizontal="right"/>
      <protection/>
    </xf>
    <xf numFmtId="0" fontId="7" fillId="0" borderId="0" xfId="82" applyFont="1" applyBorder="1" applyAlignment="1">
      <alignment horizontal="center"/>
      <protection/>
    </xf>
    <xf numFmtId="0" fontId="5" fillId="0" borderId="0" xfId="82" applyFont="1" applyBorder="1" applyAlignment="1">
      <alignment horizontal="center"/>
      <protection/>
    </xf>
    <xf numFmtId="0" fontId="6" fillId="0" borderId="0" xfId="82" applyFont="1" applyBorder="1" applyAlignment="1">
      <alignment horizontal="center"/>
      <protection/>
    </xf>
    <xf numFmtId="0" fontId="6" fillId="0" borderId="21" xfId="82" applyFont="1" applyFill="1" applyBorder="1" applyAlignment="1">
      <alignment horizontal="center"/>
      <protection/>
    </xf>
    <xf numFmtId="0" fontId="66" fillId="0" borderId="0" xfId="0" applyFont="1" applyFill="1" applyBorder="1" applyAlignment="1">
      <alignment horizontal="center"/>
    </xf>
    <xf numFmtId="200" fontId="66" fillId="33" borderId="21" xfId="79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justify" vertical="center"/>
    </xf>
    <xf numFmtId="201" fontId="0" fillId="0" borderId="12" xfId="49" applyFont="1" applyBorder="1" applyAlignment="1">
      <alignment horizontal="center" vertical="center"/>
    </xf>
    <xf numFmtId="9" fontId="0" fillId="0" borderId="12" xfId="84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201" fontId="66" fillId="0" borderId="12" xfId="0" applyNumberFormat="1" applyFont="1" applyBorder="1" applyAlignment="1">
      <alignment horizontal="center" vertical="center"/>
    </xf>
    <xf numFmtId="9" fontId="66" fillId="0" borderId="12" xfId="84" applyFont="1" applyBorder="1" applyAlignment="1">
      <alignment horizontal="center" vertical="center"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2" xfId="57"/>
    <cellStyle name="Millares 2 2" xfId="58"/>
    <cellStyle name="Millares 2 3" xfId="59"/>
    <cellStyle name="Millares 2 4" xfId="60"/>
    <cellStyle name="Millares 2 5" xfId="61"/>
    <cellStyle name="Millares 2 6" xfId="62"/>
    <cellStyle name="Millares 2 7" xfId="63"/>
    <cellStyle name="Millares 2 8" xfId="64"/>
    <cellStyle name="Millares 3" xfId="65"/>
    <cellStyle name="Millares 3 2" xfId="66"/>
    <cellStyle name="Millares 3 3" xfId="67"/>
    <cellStyle name="Millares 3 4" xfId="68"/>
    <cellStyle name="Millares 3 5" xfId="69"/>
    <cellStyle name="Millares 3 6" xfId="70"/>
    <cellStyle name="Millares 3 7" xfId="71"/>
    <cellStyle name="Millares 3 8" xfId="72"/>
    <cellStyle name="Millares 4" xfId="73"/>
    <cellStyle name="Millares 5" xfId="74"/>
    <cellStyle name="Millares 6" xfId="75"/>
    <cellStyle name="Millares 7" xfId="76"/>
    <cellStyle name="Millares 8" xfId="77"/>
    <cellStyle name="Millares 9" xfId="78"/>
    <cellStyle name="Currency" xfId="79"/>
    <cellStyle name="Currency [0]" xfId="80"/>
    <cellStyle name="Neutral" xfId="81"/>
    <cellStyle name="Normal 2" xfId="82"/>
    <cellStyle name="Notas" xfId="83"/>
    <cellStyle name="Percent" xfId="84"/>
    <cellStyle name="Porcentual 2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212 Ministerio de Trabajo y Seguridad Social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Porcentaje de Ejecución por Partidas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al  30 de junio del 2016</a:t>
            </a:r>
          </a:p>
        </c:rich>
      </c:tx>
      <c:layout>
        <c:manualLayout>
          <c:xMode val="factor"/>
          <c:yMode val="factor"/>
          <c:x val="0.0035"/>
          <c:y val="-0.008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1625"/>
          <c:y val="0.19275"/>
          <c:w val="0.86225"/>
          <c:h val="0.7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'POR PROGRAMAS SOLIC,COMP,DEVEN'!$A$12</c:f>
              <c:strCache>
                <c:ptCount val="1"/>
                <c:pt idx="0">
                  <c:v>72900 Actividades Centrales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PROGRAMAS SOLIC,COMP,DEVEN'!$D$12</c:f>
              <c:numCache/>
            </c:numRef>
          </c:val>
          <c:shape val="cylinder"/>
        </c:ser>
        <c:ser>
          <c:idx val="1"/>
          <c:order val="1"/>
          <c:tx>
            <c:strRef>
              <c:f>'POR PROGRAMAS SOLIC,COMP,DEVEN'!$A$13</c:f>
              <c:strCache>
                <c:ptCount val="1"/>
                <c:pt idx="0">
                  <c:v>73100 Asuntos del Trabajo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PROGRAMAS SOLIC,COMP,DEVEN'!$D$13</c:f>
              <c:numCache/>
            </c:numRef>
          </c:val>
          <c:shape val="cylinder"/>
        </c:ser>
        <c:ser>
          <c:idx val="2"/>
          <c:order val="2"/>
          <c:tx>
            <c:strRef>
              <c:f>'POR PROGRAMAS SOLIC,COMP,DEVEN'!$A$14</c:f>
              <c:strCache>
                <c:ptCount val="1"/>
                <c:pt idx="0">
                  <c:v>73201 Gestión y Administración de FODESAF.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PROGRAMAS SOLIC,COMP,DEVEN'!$D$14</c:f>
              <c:numCache/>
            </c:numRef>
          </c:val>
          <c:shape val="cylinder"/>
        </c:ser>
        <c:ser>
          <c:idx val="3"/>
          <c:order val="3"/>
          <c:tx>
            <c:strRef>
              <c:f>'POR PROGRAMAS SOLIC,COMP,DEVEN'!$A$15</c:f>
              <c:strCache>
                <c:ptCount val="1"/>
                <c:pt idx="0">
                  <c:v>73202 Empleo y Seguridad Social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PROGRAMAS SOLIC,COMP,DEVEN'!$D$15</c:f>
              <c:numCache/>
            </c:numRef>
          </c:val>
          <c:shape val="cylinder"/>
        </c:ser>
        <c:ser>
          <c:idx val="4"/>
          <c:order val="4"/>
          <c:tx>
            <c:strRef>
              <c:f>'POR PROGRAMAS SOLIC,COMP,DEVEN'!$A$17</c:f>
              <c:strCache>
                <c:ptCount val="1"/>
                <c:pt idx="0">
                  <c:v>73400 Pensiones y Jubilaciones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PROGRAMAS SOLIC,COMP,DEVEN'!$D$17</c:f>
              <c:numCache/>
            </c:numRef>
          </c:val>
          <c:shape val="cylinder"/>
        </c:ser>
        <c:gapWidth val="75"/>
        <c:shape val="cylinder"/>
        <c:axId val="46452161"/>
        <c:axId val="15416266"/>
      </c:bar3DChart>
      <c:catAx>
        <c:axId val="46452161"/>
        <c:scaling>
          <c:orientation val="minMax"/>
        </c:scaling>
        <c:axPos val="b"/>
        <c:delete val="1"/>
        <c:majorTickMark val="out"/>
        <c:minorTickMark val="none"/>
        <c:tickLblPos val="nextTo"/>
        <c:crossAx val="15416266"/>
        <c:crosses val="autoZero"/>
        <c:auto val="1"/>
        <c:lblOffset val="100"/>
        <c:tickLblSkip val="1"/>
        <c:noMultiLvlLbl val="0"/>
      </c:catAx>
      <c:valAx>
        <c:axId val="15416266"/>
        <c:scaling>
          <c:orientation val="minMax"/>
        </c:scaling>
        <c:axPos val="l"/>
        <c:delete val="1"/>
        <c:majorTickMark val="out"/>
        <c:minorTickMark val="none"/>
        <c:tickLblPos val="nextTo"/>
        <c:crossAx val="46452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75"/>
          <c:y val="0.96"/>
          <c:w val="0.4147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6AB94"/>
        </a:gs>
        <a:gs pos="17000">
          <a:srgbClr val="D4DEFF"/>
        </a:gs>
        <a:gs pos="47000">
          <a:srgbClr val="D4DEFF"/>
        </a:gs>
        <a:gs pos="100000">
          <a:srgbClr val="8488C4"/>
        </a:gs>
      </a:gsLst>
      <a:path path="rect">
        <a:fillToRect l="50000" t="50000" r="50000" b="50000"/>
      </a:path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25"/>
          <c:y val="0.06825"/>
          <c:w val="0.41775"/>
          <c:h val="0.5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'COMPOSICION MTSS (2)'!$A$9:$A$13</c:f>
              <c:strCache/>
            </c:strRef>
          </c:cat>
          <c:val>
            <c:numRef>
              <c:f>'COMPOSICION MTSS (2)'!$C$9:$C$13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5"/>
          <c:y val="0.67825"/>
          <c:w val="0.85575"/>
          <c:h val="0.2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425"/>
          <c:w val="0.52875"/>
          <c:h val="0.7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B05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explosion val="5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'COMPOSICION MTSS (3)'!$A$9:$A$14</c:f>
              <c:strCache/>
            </c:strRef>
          </c:cat>
          <c:val>
            <c:numRef>
              <c:f>'COMPOSICION MTSS (3)'!$C$9:$C$14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25"/>
          <c:y val="0.7765"/>
          <c:w val="0.856"/>
          <c:h val="0.1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212 Ministerio de Trabajo y Seguridad Social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Porcentaje de Ejecución por Partidas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al  30 de junio del 2016</a:t>
            </a:r>
          </a:p>
        </c:rich>
      </c:tx>
      <c:layout>
        <c:manualLayout>
          <c:xMode val="factor"/>
          <c:yMode val="factor"/>
          <c:x val="-0.03425"/>
          <c:y val="-0.007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1375"/>
          <c:y val="0.17075"/>
          <c:w val="0.72125"/>
          <c:h val="0.8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PART. con comp,sol,dev.'!$A$12</c:f>
              <c:strCache>
                <c:ptCount val="1"/>
                <c:pt idx="0">
                  <c:v>0  Remuneraciones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 PART. con comp,sol,dev.'!$I$12</c:f>
              <c:numCache/>
            </c:numRef>
          </c:val>
          <c:shape val="cylinder"/>
        </c:ser>
        <c:ser>
          <c:idx val="1"/>
          <c:order val="1"/>
          <c:tx>
            <c:strRef>
              <c:f>'GRAFICO PART. con comp,sol,dev.'!$A$13</c:f>
              <c:strCache>
                <c:ptCount val="1"/>
                <c:pt idx="0">
                  <c:v>1  Servicios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 PART. con comp,sol,dev.'!$I$13</c:f>
              <c:numCache/>
            </c:numRef>
          </c:val>
          <c:shape val="cylinder"/>
        </c:ser>
        <c:ser>
          <c:idx val="2"/>
          <c:order val="2"/>
          <c:tx>
            <c:strRef>
              <c:f>'GRAFICO PART. con comp,sol,dev.'!$A$14</c:f>
              <c:strCache>
                <c:ptCount val="1"/>
                <c:pt idx="0">
                  <c:v>2  Materiales y Suministros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 PART. con comp,sol,dev.'!$I$14</c:f>
              <c:numCache/>
            </c:numRef>
          </c:val>
          <c:shape val="cylinder"/>
        </c:ser>
        <c:ser>
          <c:idx val="3"/>
          <c:order val="3"/>
          <c:tx>
            <c:strRef>
              <c:f>'GRAFICO PART. con comp,sol,dev.'!$A$15</c:f>
              <c:strCache>
                <c:ptCount val="1"/>
                <c:pt idx="0">
                  <c:v>5  Bienes Duraderos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 PART. con comp,sol,dev.'!$I$15</c:f>
              <c:numCache/>
            </c:numRef>
          </c:val>
          <c:shape val="cylinder"/>
        </c:ser>
        <c:ser>
          <c:idx val="4"/>
          <c:order val="4"/>
          <c:tx>
            <c:strRef>
              <c:f>'GRAFICO PART. con comp,sol,dev.'!$A$16</c:f>
              <c:strCache>
                <c:ptCount val="1"/>
                <c:pt idx="0">
                  <c:v>6 Transferencias Corrientes (FODESAF, CONAPDIS, PANI, IMAS, CARLOS MA. ULLOA, CIUDAD DE LOS NIÑOS, PRONAMYPE, AGECO, PRONAE, MUNDO DE OPORTUNIDADES, ORGANISMOS)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'GRAFICO PART. con comp,sol,dev.'!$I$16</c:f>
              <c:numCache/>
            </c:numRef>
          </c:val>
          <c:shape val="cylinder"/>
        </c:ser>
        <c:gapWidth val="75"/>
        <c:shape val="cylinder"/>
        <c:axId val="4528667"/>
        <c:axId val="40758004"/>
      </c:bar3DChart>
      <c:catAx>
        <c:axId val="4528667"/>
        <c:scaling>
          <c:orientation val="minMax"/>
        </c:scaling>
        <c:axPos val="b"/>
        <c:delete val="1"/>
        <c:majorTickMark val="out"/>
        <c:minorTickMark val="none"/>
        <c:tickLblPos val="nextTo"/>
        <c:crossAx val="40758004"/>
        <c:crosses val="autoZero"/>
        <c:auto val="1"/>
        <c:lblOffset val="100"/>
        <c:tickLblSkip val="1"/>
        <c:noMultiLvlLbl val="0"/>
      </c:catAx>
      <c:valAx>
        <c:axId val="40758004"/>
        <c:scaling>
          <c:orientation val="minMax"/>
        </c:scaling>
        <c:axPos val="l"/>
        <c:delete val="1"/>
        <c:majorTickMark val="out"/>
        <c:minorTickMark val="none"/>
        <c:tickLblPos val="nextTo"/>
        <c:crossAx val="4528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25"/>
          <c:y val="0.56825"/>
          <c:w val="0.6352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6AB94"/>
        </a:gs>
        <a:gs pos="17000">
          <a:srgbClr val="D4DEFF"/>
        </a:gs>
        <a:gs pos="47000">
          <a:srgbClr val="D4DEFF"/>
        </a:gs>
        <a:gs pos="100000">
          <a:srgbClr val="8488C4"/>
        </a:gs>
      </a:gsLst>
      <a:path path="rect">
        <a:fillToRect l="50000" t="50000" r="50000" b="50000"/>
      </a:path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212 Ministerio de Trabajo y Seguridad Social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Porcentaje de Ejecución por Partidas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al  30 de junio del 2016</a:t>
            </a:r>
          </a:p>
        </c:rich>
      </c:tx>
      <c:layout>
        <c:manualLayout>
          <c:xMode val="factor"/>
          <c:yMode val="factor"/>
          <c:x val="-0.0155"/>
          <c:y val="-0.0097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15"/>
          <c:y val="0.22025"/>
          <c:w val="0.883"/>
          <c:h val="0.74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'SIN REMUN NI TRANSF,C,S,D  '!$A$12</c:f>
              <c:strCache>
                <c:ptCount val="1"/>
                <c:pt idx="0">
                  <c:v>1  Servicios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'SIN REMUN NI TRANSF,C,S,D  '!$I$12</c:f>
              <c:numCache/>
            </c:numRef>
          </c:val>
          <c:shape val="cylinder"/>
        </c:ser>
        <c:ser>
          <c:idx val="2"/>
          <c:order val="1"/>
          <c:tx>
            <c:strRef>
              <c:f>'SIN REMUN NI TRANSF,C,S,D  '!$A$13</c:f>
              <c:strCache>
                <c:ptCount val="1"/>
                <c:pt idx="0">
                  <c:v>2  Materiales y Suministros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'SIN REMUN NI TRANSF,C,S,D  '!$I$13</c:f>
              <c:numCache/>
            </c:numRef>
          </c:val>
          <c:shape val="cylinder"/>
        </c:ser>
        <c:ser>
          <c:idx val="3"/>
          <c:order val="2"/>
          <c:tx>
            <c:strRef>
              <c:f>'SIN REMUN NI TRANSF,C,S,D  '!$A$14</c:f>
              <c:strCache>
                <c:ptCount val="1"/>
                <c:pt idx="0">
                  <c:v>5  Bienes Duraderos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'SIN REMUN NI TRANSF,C,S,D  '!$I$14</c:f>
              <c:numCache/>
            </c:numRef>
          </c:val>
          <c:shape val="cylinder"/>
        </c:ser>
        <c:gapWidth val="75"/>
        <c:shape val="cylinder"/>
        <c:axId val="31277717"/>
        <c:axId val="13063998"/>
      </c:bar3DChart>
      <c:catAx>
        <c:axId val="31277717"/>
        <c:scaling>
          <c:orientation val="minMax"/>
        </c:scaling>
        <c:axPos val="b"/>
        <c:delete val="1"/>
        <c:majorTickMark val="out"/>
        <c:minorTickMark val="none"/>
        <c:tickLblPos val="nextTo"/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</c:scaling>
        <c:axPos val="l"/>
        <c:delete val="1"/>
        <c:majorTickMark val="out"/>
        <c:minorTickMark val="none"/>
        <c:tickLblPos val="nextTo"/>
        <c:crossAx val="31277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1"/>
          <c:y val="0.94475"/>
          <c:w val="0.1935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6AB94"/>
        </a:gs>
        <a:gs pos="17000">
          <a:srgbClr val="D4DEFF"/>
        </a:gs>
        <a:gs pos="47000">
          <a:srgbClr val="D4DEFF"/>
        </a:gs>
        <a:gs pos="100000">
          <a:srgbClr val="8488C4"/>
        </a:gs>
      </a:gsLst>
      <a:path path="rect">
        <a:fillToRect l="50000" t="50000" r="50000" b="50000"/>
      </a:path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Ejecución Dietas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Primer Trimestre 2024</a:t>
            </a:r>
          </a:p>
        </c:rich>
      </c:tx>
      <c:layout>
        <c:manualLayout>
          <c:xMode val="factor"/>
          <c:yMode val="factor"/>
          <c:x val="0.006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"/>
          <c:y val="0.14325"/>
          <c:w val="0.518"/>
          <c:h val="0.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'2024'!$A$7</c:f>
              <c:strCache>
                <c:ptCount val="1"/>
                <c:pt idx="0">
                  <c:v>72900 Actividades Centrales (Consejo Superior de Trabajo)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'2024'!$D$7</c:f>
              <c:numCache/>
            </c:numRef>
          </c:val>
        </c:ser>
        <c:ser>
          <c:idx val="1"/>
          <c:order val="1"/>
          <c:tx>
            <c:strRef>
              <c:f>'2024'!$A$8</c:f>
              <c:strCache>
                <c:ptCount val="1"/>
                <c:pt idx="0">
                  <c:v>73100 Asuntos del Trabajo (Consejo Nacional de Salarios y Junta Médica Calificadora)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'2024'!$D$8</c:f>
              <c:numCache/>
            </c:numRef>
          </c:val>
        </c:ser>
        <c:ser>
          <c:idx val="2"/>
          <c:order val="2"/>
          <c:tx>
            <c:strRef>
              <c:f>'2024'!$A$9</c:f>
              <c:strCache>
                <c:ptCount val="1"/>
                <c:pt idx="0">
                  <c:v>73500 Consejo de Salud Ocupacional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'2024'!$D$9</c:f>
              <c:numCache/>
            </c:numRef>
          </c:val>
        </c:ser>
        <c:overlap val="-25"/>
        <c:gapWidth val="75"/>
        <c:axId val="50467119"/>
        <c:axId val="51550888"/>
      </c:bar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67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"/>
          <c:y val="0.72775"/>
          <c:w val="0.704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666699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123825</xdr:rowOff>
    </xdr:to>
    <xdr:pic>
      <xdr:nvPicPr>
        <xdr:cNvPr id="1" name="Picture 28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19</xdr:row>
      <xdr:rowOff>85725</xdr:rowOff>
    </xdr:from>
    <xdr:to>
      <xdr:col>3</xdr:col>
      <xdr:colOff>219075</xdr:colOff>
      <xdr:row>37</xdr:row>
      <xdr:rowOff>85725</xdr:rowOff>
    </xdr:to>
    <xdr:graphicFrame>
      <xdr:nvGraphicFramePr>
        <xdr:cNvPr id="1" name="3 Gráfico"/>
        <xdr:cNvGraphicFramePr/>
      </xdr:nvGraphicFramePr>
      <xdr:xfrm>
        <a:off x="657225" y="4029075"/>
        <a:ext cx="56673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1885950</xdr:colOff>
      <xdr:row>2</xdr:row>
      <xdr:rowOff>152400</xdr:rowOff>
    </xdr:to>
    <xdr:pic>
      <xdr:nvPicPr>
        <xdr:cNvPr id="2" name="Picture 0" descr="Financier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85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123825</xdr:rowOff>
    </xdr:to>
    <xdr:pic>
      <xdr:nvPicPr>
        <xdr:cNvPr id="1" name="Picture 28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15</xdr:row>
      <xdr:rowOff>190500</xdr:rowOff>
    </xdr:from>
    <xdr:to>
      <xdr:col>5</xdr:col>
      <xdr:colOff>66675</xdr:colOff>
      <xdr:row>46</xdr:row>
      <xdr:rowOff>133350</xdr:rowOff>
    </xdr:to>
    <xdr:graphicFrame>
      <xdr:nvGraphicFramePr>
        <xdr:cNvPr id="2" name="Gráfico 3"/>
        <xdr:cNvGraphicFramePr/>
      </xdr:nvGraphicFramePr>
      <xdr:xfrm>
        <a:off x="66675" y="5543550"/>
        <a:ext cx="8143875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123825</xdr:rowOff>
    </xdr:to>
    <xdr:pic>
      <xdr:nvPicPr>
        <xdr:cNvPr id="1" name="Picture 28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17</xdr:row>
      <xdr:rowOff>9525</xdr:rowOff>
    </xdr:from>
    <xdr:to>
      <xdr:col>3</xdr:col>
      <xdr:colOff>152400</xdr:colOff>
      <xdr:row>40</xdr:row>
      <xdr:rowOff>190500</xdr:rowOff>
    </xdr:to>
    <xdr:graphicFrame>
      <xdr:nvGraphicFramePr>
        <xdr:cNvPr id="2" name="Gráfico 2"/>
        <xdr:cNvGraphicFramePr/>
      </xdr:nvGraphicFramePr>
      <xdr:xfrm>
        <a:off x="104775" y="5753100"/>
        <a:ext cx="610552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18</xdr:row>
      <xdr:rowOff>123825</xdr:rowOff>
    </xdr:from>
    <xdr:to>
      <xdr:col>7</xdr:col>
      <xdr:colOff>800100</xdr:colOff>
      <xdr:row>38</xdr:row>
      <xdr:rowOff>171450</xdr:rowOff>
    </xdr:to>
    <xdr:graphicFrame>
      <xdr:nvGraphicFramePr>
        <xdr:cNvPr id="1" name="3 Gráfico"/>
        <xdr:cNvGraphicFramePr/>
      </xdr:nvGraphicFramePr>
      <xdr:xfrm>
        <a:off x="1219200" y="4324350"/>
        <a:ext cx="67437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152400</xdr:colOff>
      <xdr:row>2</xdr:row>
      <xdr:rowOff>152400</xdr:rowOff>
    </xdr:to>
    <xdr:pic>
      <xdr:nvPicPr>
        <xdr:cNvPr id="2" name="Picture 0" descr="Financier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66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17</xdr:row>
      <xdr:rowOff>28575</xdr:rowOff>
    </xdr:from>
    <xdr:to>
      <xdr:col>7</xdr:col>
      <xdr:colOff>790575</xdr:colOff>
      <xdr:row>32</xdr:row>
      <xdr:rowOff>180975</xdr:rowOff>
    </xdr:to>
    <xdr:graphicFrame>
      <xdr:nvGraphicFramePr>
        <xdr:cNvPr id="1" name="3 Gráfico"/>
        <xdr:cNvGraphicFramePr/>
      </xdr:nvGraphicFramePr>
      <xdr:xfrm>
        <a:off x="1095375" y="3638550"/>
        <a:ext cx="61912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152400</xdr:colOff>
      <xdr:row>2</xdr:row>
      <xdr:rowOff>152400</xdr:rowOff>
    </xdr:to>
    <xdr:pic>
      <xdr:nvPicPr>
        <xdr:cNvPr id="2" name="Picture 0" descr="Financier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57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12</xdr:row>
      <xdr:rowOff>142875</xdr:rowOff>
    </xdr:from>
    <xdr:to>
      <xdr:col>3</xdr:col>
      <xdr:colOff>600075</xdr:colOff>
      <xdr:row>36</xdr:row>
      <xdr:rowOff>19050</xdr:rowOff>
    </xdr:to>
    <xdr:graphicFrame>
      <xdr:nvGraphicFramePr>
        <xdr:cNvPr id="1" name="Gráfico 2"/>
        <xdr:cNvGraphicFramePr/>
      </xdr:nvGraphicFramePr>
      <xdr:xfrm>
        <a:off x="323850" y="4143375"/>
        <a:ext cx="5715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609600</xdr:colOff>
      <xdr:row>3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5076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7">
      <selection activeCell="E15" sqref="E15"/>
    </sheetView>
  </sheetViews>
  <sheetFormatPr defaultColWidth="9.140625" defaultRowHeight="15"/>
  <cols>
    <col min="1" max="1" width="55.00390625" style="6" customWidth="1"/>
    <col min="2" max="2" width="23.00390625" style="6" customWidth="1"/>
    <col min="3" max="3" width="12.8515625" style="6" customWidth="1"/>
    <col min="4" max="4" width="20.7109375" style="6" bestFit="1" customWidth="1"/>
    <col min="5" max="5" width="20.57421875" style="6" bestFit="1" customWidth="1"/>
    <col min="6" max="16384" width="9.140625" style="6" customWidth="1"/>
  </cols>
  <sheetData>
    <row r="1" spans="1:3" ht="15">
      <c r="A1" s="96" t="s">
        <v>13</v>
      </c>
      <c r="B1" s="96"/>
      <c r="C1" s="96"/>
    </row>
    <row r="2" spans="1:3" ht="15">
      <c r="A2" s="96" t="s">
        <v>0</v>
      </c>
      <c r="B2" s="96"/>
      <c r="C2" s="96"/>
    </row>
    <row r="3" spans="1:3" ht="15.75" thickBot="1">
      <c r="A3" s="52"/>
      <c r="B3" s="52"/>
      <c r="C3" s="52"/>
    </row>
    <row r="4" spans="1:3" ht="15.75" thickTop="1">
      <c r="A4" s="7"/>
      <c r="B4" s="7"/>
      <c r="C4" s="7"/>
    </row>
    <row r="5" spans="1:3" ht="18">
      <c r="A5" s="8"/>
      <c r="B5" s="8"/>
      <c r="C5" s="8"/>
    </row>
    <row r="6" spans="1:3" ht="19.5" customHeight="1">
      <c r="A6" s="97" t="s">
        <v>32</v>
      </c>
      <c r="B6" s="97"/>
      <c r="C6" s="97"/>
    </row>
    <row r="7" spans="1:3" ht="15.75">
      <c r="A7" s="97">
        <v>2017</v>
      </c>
      <c r="B7" s="97"/>
      <c r="C7" s="97"/>
    </row>
    <row r="8" spans="1:3" ht="36" customHeight="1">
      <c r="A8" s="30" t="s">
        <v>14</v>
      </c>
      <c r="B8" s="31" t="s">
        <v>15</v>
      </c>
      <c r="C8" s="31" t="s">
        <v>16</v>
      </c>
    </row>
    <row r="9" spans="1:4" ht="48.75" customHeight="1">
      <c r="A9" s="32" t="s">
        <v>22</v>
      </c>
      <c r="B9" s="33" t="e">
        <f>+#REF!+#REF!+#REF!+#REF!+#REF!+#REF!+#REF!+#REF!</f>
        <v>#REF!</v>
      </c>
      <c r="C9" s="34" t="e">
        <f>+B9/B16</f>
        <v>#REF!</v>
      </c>
      <c r="D9" s="51"/>
    </row>
    <row r="10" spans="1:3" ht="42.75" customHeight="1">
      <c r="A10" s="35" t="s">
        <v>23</v>
      </c>
      <c r="B10" s="36" t="e">
        <f>+#REF!</f>
        <v>#REF!</v>
      </c>
      <c r="C10" s="37" t="e">
        <f>+B10/B16</f>
        <v>#REF!</v>
      </c>
    </row>
    <row r="11" spans="1:3" ht="48" customHeight="1">
      <c r="A11" s="38" t="s">
        <v>21</v>
      </c>
      <c r="B11" s="36" t="e">
        <f>+#REF!</f>
        <v>#REF!</v>
      </c>
      <c r="C11" s="37" t="e">
        <f>+B11/B16</f>
        <v>#REF!</v>
      </c>
    </row>
    <row r="12" spans="1:3" ht="33" customHeight="1">
      <c r="A12" s="39" t="s">
        <v>24</v>
      </c>
      <c r="B12" s="40" t="e">
        <f>+#REF!</f>
        <v>#REF!</v>
      </c>
      <c r="C12" s="41" t="e">
        <f>+B12/B16</f>
        <v>#REF!</v>
      </c>
    </row>
    <row r="13" spans="1:5" ht="29.25" customHeight="1">
      <c r="A13" s="42" t="s">
        <v>18</v>
      </c>
      <c r="B13" s="43" t="e">
        <f>SUM(B9:B12)</f>
        <v>#REF!</v>
      </c>
      <c r="C13" s="44" t="e">
        <f>+B13/B16</f>
        <v>#REF!</v>
      </c>
      <c r="D13" s="45"/>
      <c r="E13" s="29"/>
    </row>
    <row r="14" spans="1:3" ht="62.25" customHeight="1">
      <c r="A14" s="80" t="s">
        <v>42</v>
      </c>
      <c r="B14" s="81" t="e">
        <f>+#REF!-#REF!-#REF!-#REF!-#REF!-#REF!-#REF!-#REF!</f>
        <v>#REF!</v>
      </c>
      <c r="C14" s="82" t="e">
        <f>+B14/B16</f>
        <v>#REF!</v>
      </c>
    </row>
    <row r="15" spans="1:3" ht="15">
      <c r="A15" s="83" t="s">
        <v>43</v>
      </c>
      <c r="B15" s="84" t="e">
        <f>+#REF!</f>
        <v>#REF!</v>
      </c>
      <c r="C15" s="85" t="e">
        <f>+B15/B16</f>
        <v>#REF!</v>
      </c>
    </row>
    <row r="16" spans="1:4" ht="20.25" customHeight="1">
      <c r="A16" s="74" t="s">
        <v>19</v>
      </c>
      <c r="B16" s="77" t="e">
        <f>+B15+B14+B13</f>
        <v>#REF!</v>
      </c>
      <c r="C16" s="75">
        <v>1</v>
      </c>
      <c r="D16" s="48"/>
    </row>
    <row r="17" spans="1:4" s="12" customFormat="1" ht="15.75">
      <c r="A17" s="49"/>
      <c r="B17" s="13"/>
      <c r="C17" s="13"/>
      <c r="D17" s="50"/>
    </row>
    <row r="18" spans="1:3" ht="15.75">
      <c r="A18" s="76"/>
      <c r="B18" s="86"/>
      <c r="C18" s="76"/>
    </row>
    <row r="20" ht="15">
      <c r="B20" s="51"/>
    </row>
    <row r="36" spans="2:3" ht="15">
      <c r="B36" s="14"/>
      <c r="C36" s="14"/>
    </row>
    <row r="43" spans="1:3" ht="16.5" thickBot="1">
      <c r="A43" s="15"/>
      <c r="B43" s="16"/>
      <c r="C43" s="16"/>
    </row>
    <row r="44" spans="1:3" ht="16.5" thickTop="1">
      <c r="A44" s="94" t="s">
        <v>20</v>
      </c>
      <c r="B44" s="94"/>
      <c r="C44" s="94"/>
    </row>
    <row r="45" spans="1:3" ht="15">
      <c r="A45" s="95"/>
      <c r="B45" s="95"/>
      <c r="C45" s="95"/>
    </row>
  </sheetData>
  <sheetProtection/>
  <mergeCells count="6">
    <mergeCell ref="A44:C44"/>
    <mergeCell ref="A45:C45"/>
    <mergeCell ref="A1:C1"/>
    <mergeCell ref="A2:C2"/>
    <mergeCell ref="A6:C6"/>
    <mergeCell ref="A7:C7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9.421875" style="6" customWidth="1"/>
    <col min="2" max="2" width="23.00390625" style="6" customWidth="1"/>
    <col min="3" max="3" width="19.140625" style="6" customWidth="1"/>
    <col min="4" max="4" width="14.140625" style="6" customWidth="1"/>
    <col min="5" max="16384" width="9.140625" style="6" customWidth="1"/>
  </cols>
  <sheetData>
    <row r="1" spans="1:4" ht="15">
      <c r="A1" s="96" t="s">
        <v>9</v>
      </c>
      <c r="B1" s="96"/>
      <c r="C1" s="96"/>
      <c r="D1" s="96"/>
    </row>
    <row r="2" spans="1:4" ht="15">
      <c r="A2" s="96"/>
      <c r="B2" s="96"/>
      <c r="C2" s="96"/>
      <c r="D2" s="96"/>
    </row>
    <row r="3" spans="1:4" ht="15.75" thickBot="1">
      <c r="A3" s="61"/>
      <c r="B3" s="61"/>
      <c r="C3" s="61"/>
      <c r="D3" s="61"/>
    </row>
    <row r="4" spans="1:4" ht="15.75" thickTop="1">
      <c r="A4" s="7"/>
      <c r="B4" s="7"/>
      <c r="C4" s="7"/>
      <c r="D4" s="7"/>
    </row>
    <row r="5" spans="1:4" ht="18" hidden="1">
      <c r="A5" s="8"/>
      <c r="B5" s="8"/>
      <c r="C5" s="8"/>
      <c r="D5" s="8"/>
    </row>
    <row r="6" spans="1:4" ht="18" hidden="1">
      <c r="A6" s="8"/>
      <c r="B6" s="8"/>
      <c r="C6" s="8"/>
      <c r="D6" s="8"/>
    </row>
    <row r="7" spans="1:4" ht="18">
      <c r="A7" s="98"/>
      <c r="B7" s="98"/>
      <c r="C7" s="98"/>
      <c r="D7" s="98"/>
    </row>
    <row r="8" spans="1:4" ht="15.75">
      <c r="A8" s="99" t="s">
        <v>7</v>
      </c>
      <c r="B8" s="99"/>
      <c r="C8" s="99"/>
      <c r="D8" s="99"/>
    </row>
    <row r="9" spans="1:4" ht="15.75">
      <c r="A9" s="97" t="s">
        <v>1</v>
      </c>
      <c r="B9" s="97"/>
      <c r="C9" s="97"/>
      <c r="D9" s="97"/>
    </row>
    <row r="10" spans="1:4" ht="15.75">
      <c r="A10" s="100" t="s">
        <v>41</v>
      </c>
      <c r="B10" s="100"/>
      <c r="C10" s="100"/>
      <c r="D10" s="100"/>
    </row>
    <row r="11" spans="1:4" ht="44.25" customHeight="1">
      <c r="A11" s="72" t="s">
        <v>33</v>
      </c>
      <c r="B11" s="69" t="s">
        <v>15</v>
      </c>
      <c r="C11" s="53" t="s">
        <v>37</v>
      </c>
      <c r="D11" s="69" t="s">
        <v>17</v>
      </c>
    </row>
    <row r="12" spans="1:4" ht="17.25" customHeight="1">
      <c r="A12" s="9" t="s">
        <v>25</v>
      </c>
      <c r="B12" s="23" t="e">
        <f>+'2024'!#REF!</f>
        <v>#REF!</v>
      </c>
      <c r="C12" s="23" t="e">
        <f>+'2024'!#REF!+'2024'!#REF!+'2024'!#REF!</f>
        <v>#REF!</v>
      </c>
      <c r="D12" s="20" t="e">
        <f aca="true" t="shared" si="0" ref="D12:D18">+C12/B12</f>
        <v>#REF!</v>
      </c>
    </row>
    <row r="13" spans="1:4" ht="17.25" customHeight="1">
      <c r="A13" s="10" t="s">
        <v>26</v>
      </c>
      <c r="B13" s="24" t="e">
        <f>+#REF!</f>
        <v>#REF!</v>
      </c>
      <c r="C13" s="24" t="e">
        <f>+#REF!+#REF!+#REF!</f>
        <v>#REF!</v>
      </c>
      <c r="D13" s="21" t="e">
        <f t="shared" si="0"/>
        <v>#REF!</v>
      </c>
    </row>
    <row r="14" spans="1:4" ht="17.25" customHeight="1">
      <c r="A14" s="10" t="s">
        <v>27</v>
      </c>
      <c r="B14" s="24" t="e">
        <f>+#REF!</f>
        <v>#REF!</v>
      </c>
      <c r="C14" s="24" t="e">
        <f>+#REF!+#REF!+#REF!</f>
        <v>#REF!</v>
      </c>
      <c r="D14" s="21" t="e">
        <f t="shared" si="0"/>
        <v>#REF!</v>
      </c>
    </row>
    <row r="15" spans="1:4" ht="17.25" customHeight="1">
      <c r="A15" s="10" t="s">
        <v>28</v>
      </c>
      <c r="B15" s="24" t="e">
        <f>+#REF!</f>
        <v>#REF!</v>
      </c>
      <c r="C15" s="24" t="e">
        <f>+#REF!+#REF!+#REF!</f>
        <v>#REF!</v>
      </c>
      <c r="D15" s="21" t="e">
        <f t="shared" si="0"/>
        <v>#REF!</v>
      </c>
    </row>
    <row r="16" spans="1:4" ht="17.25" customHeight="1">
      <c r="A16" s="10" t="s">
        <v>29</v>
      </c>
      <c r="B16" s="24" t="e">
        <f>+#REF!</f>
        <v>#REF!</v>
      </c>
      <c r="C16" s="24" t="e">
        <f>+#REF!+#REF!+#REF!</f>
        <v>#REF!</v>
      </c>
      <c r="D16" s="21" t="e">
        <f t="shared" si="0"/>
        <v>#REF!</v>
      </c>
    </row>
    <row r="17" spans="1:4" ht="17.25" customHeight="1">
      <c r="A17" s="10" t="s">
        <v>30</v>
      </c>
      <c r="B17" s="24" t="e">
        <f>+#REF!</f>
        <v>#REF!</v>
      </c>
      <c r="C17" s="24" t="e">
        <f>+#REF!+#REF!+#REF!</f>
        <v>#REF!</v>
      </c>
      <c r="D17" s="21" t="e">
        <f t="shared" si="0"/>
        <v>#REF!</v>
      </c>
    </row>
    <row r="18" spans="1:4" ht="20.25" customHeight="1">
      <c r="A18" s="59" t="s">
        <v>31</v>
      </c>
      <c r="B18" s="63" t="e">
        <f>SUM(B12:B17)</f>
        <v>#REF!</v>
      </c>
      <c r="C18" s="63" t="e">
        <f>SUM(C12:C17)</f>
        <v>#REF!</v>
      </c>
      <c r="D18" s="62" t="e">
        <f t="shared" si="0"/>
        <v>#REF!</v>
      </c>
    </row>
    <row r="19" spans="2:3" s="12" customFormat="1" ht="15.75">
      <c r="B19" s="60"/>
      <c r="C19" s="60"/>
    </row>
    <row r="20" ht="15">
      <c r="C20" s="29"/>
    </row>
  </sheetData>
  <sheetProtection/>
  <mergeCells count="6">
    <mergeCell ref="A1:D1"/>
    <mergeCell ref="A2:D2"/>
    <mergeCell ref="A7:D7"/>
    <mergeCell ref="A8:D8"/>
    <mergeCell ref="A9:D9"/>
    <mergeCell ref="A10:D10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6">
      <selection activeCell="I37" sqref="I37"/>
    </sheetView>
  </sheetViews>
  <sheetFormatPr defaultColWidth="9.140625" defaultRowHeight="15"/>
  <cols>
    <col min="1" max="1" width="50.421875" style="6" customWidth="1"/>
    <col min="2" max="2" width="17.57421875" style="6" customWidth="1"/>
    <col min="3" max="3" width="12.8515625" style="6" customWidth="1"/>
    <col min="4" max="4" width="20.7109375" style="6" bestFit="1" customWidth="1"/>
    <col min="5" max="5" width="20.57421875" style="6" bestFit="1" customWidth="1"/>
    <col min="6" max="16384" width="9.140625" style="6" customWidth="1"/>
  </cols>
  <sheetData>
    <row r="1" spans="1:3" ht="15">
      <c r="A1" s="96" t="s">
        <v>13</v>
      </c>
      <c r="B1" s="96"/>
      <c r="C1" s="96"/>
    </row>
    <row r="2" spans="1:3" ht="15">
      <c r="A2" s="96" t="s">
        <v>0</v>
      </c>
      <c r="B2" s="96"/>
      <c r="C2" s="96"/>
    </row>
    <row r="3" spans="1:3" ht="15.75" thickBot="1">
      <c r="A3" s="78"/>
      <c r="B3" s="78"/>
      <c r="C3" s="78"/>
    </row>
    <row r="4" spans="1:3" ht="15.75" thickTop="1">
      <c r="A4" s="7"/>
      <c r="B4" s="7"/>
      <c r="C4" s="7"/>
    </row>
    <row r="5" spans="1:3" ht="18">
      <c r="A5" s="8"/>
      <c r="B5" s="8"/>
      <c r="C5" s="8"/>
    </row>
    <row r="6" spans="1:3" ht="19.5" customHeight="1">
      <c r="A6" s="97" t="s">
        <v>32</v>
      </c>
      <c r="B6" s="97"/>
      <c r="C6" s="97"/>
    </row>
    <row r="7" spans="1:3" ht="15.75">
      <c r="A7" s="97">
        <v>2017</v>
      </c>
      <c r="B7" s="97"/>
      <c r="C7" s="97"/>
    </row>
    <row r="8" spans="1:3" ht="36" customHeight="1">
      <c r="A8" s="30" t="s">
        <v>14</v>
      </c>
      <c r="B8" s="31" t="s">
        <v>15</v>
      </c>
      <c r="C8" s="31" t="s">
        <v>16</v>
      </c>
    </row>
    <row r="9" spans="1:4" ht="48.75" customHeight="1">
      <c r="A9" s="32" t="s">
        <v>22</v>
      </c>
      <c r="B9" s="33" t="e">
        <f>+#REF!+#REF!+#REF!+#REF!+#REF!+#REF!</f>
        <v>#REF!</v>
      </c>
      <c r="C9" s="34" t="e">
        <f>+B9/B14</f>
        <v>#REF!</v>
      </c>
      <c r="D9" s="51"/>
    </row>
    <row r="10" spans="1:3" ht="42.75" customHeight="1">
      <c r="A10" s="35" t="s">
        <v>23</v>
      </c>
      <c r="B10" s="36" t="e">
        <f>+#REF!</f>
        <v>#REF!</v>
      </c>
      <c r="C10" s="37" t="e">
        <f>+B10/B14</f>
        <v>#REF!</v>
      </c>
    </row>
    <row r="11" spans="1:3" ht="48" customHeight="1">
      <c r="A11" s="38" t="s">
        <v>21</v>
      </c>
      <c r="B11" s="36" t="e">
        <f>+#REF!</f>
        <v>#REF!</v>
      </c>
      <c r="C11" s="37" t="e">
        <f>+B11/B14</f>
        <v>#REF!</v>
      </c>
    </row>
    <row r="12" spans="1:3" ht="33" customHeight="1">
      <c r="A12" s="39" t="s">
        <v>24</v>
      </c>
      <c r="B12" s="40" t="e">
        <f>+#REF!</f>
        <v>#REF!</v>
      </c>
      <c r="C12" s="41" t="e">
        <f>+B12/B14</f>
        <v>#REF!</v>
      </c>
    </row>
    <row r="13" spans="1:3" ht="62.25" customHeight="1">
      <c r="A13" s="35" t="s">
        <v>42</v>
      </c>
      <c r="B13" s="46" t="e">
        <f>+#REF!-#REF!-#REF!-#REF!-#REF!-#REF!</f>
        <v>#REF!</v>
      </c>
      <c r="C13" s="47" t="e">
        <f>+B13/B14</f>
        <v>#REF!</v>
      </c>
    </row>
    <row r="14" spans="1:4" ht="20.25" customHeight="1">
      <c r="A14" s="74" t="s">
        <v>19</v>
      </c>
      <c r="B14" s="77" t="e">
        <f>SUM(B9:B13)</f>
        <v>#REF!</v>
      </c>
      <c r="C14" s="75">
        <v>1</v>
      </c>
      <c r="D14" s="48"/>
    </row>
    <row r="15" spans="1:4" s="12" customFormat="1" ht="15.75">
      <c r="A15" s="49"/>
      <c r="B15" s="65"/>
      <c r="C15" s="65"/>
      <c r="D15" s="50"/>
    </row>
    <row r="16" spans="1:3" ht="15.75">
      <c r="A16" s="76"/>
      <c r="B16" s="76"/>
      <c r="C16" s="76"/>
    </row>
    <row r="34" spans="2:3" ht="15">
      <c r="B34" s="14"/>
      <c r="C34" s="14"/>
    </row>
  </sheetData>
  <sheetProtection/>
  <mergeCells count="4">
    <mergeCell ref="A1:C1"/>
    <mergeCell ref="A2:C2"/>
    <mergeCell ref="A6:C6"/>
    <mergeCell ref="A7:C7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0">
      <selection activeCell="E11" sqref="E11"/>
    </sheetView>
  </sheetViews>
  <sheetFormatPr defaultColWidth="9.140625" defaultRowHeight="15"/>
  <cols>
    <col min="1" max="1" width="55.00390625" style="6" customWidth="1"/>
    <col min="2" max="2" width="23.00390625" style="6" customWidth="1"/>
    <col min="3" max="3" width="12.8515625" style="6" customWidth="1"/>
    <col min="4" max="4" width="20.7109375" style="6" bestFit="1" customWidth="1"/>
    <col min="5" max="5" width="20.57421875" style="6" bestFit="1" customWidth="1"/>
    <col min="6" max="16384" width="9.140625" style="6" customWidth="1"/>
  </cols>
  <sheetData>
    <row r="1" spans="1:3" ht="15">
      <c r="A1" s="96" t="s">
        <v>13</v>
      </c>
      <c r="B1" s="96"/>
      <c r="C1" s="96"/>
    </row>
    <row r="2" spans="1:3" ht="15">
      <c r="A2" s="96" t="s">
        <v>0</v>
      </c>
      <c r="B2" s="96"/>
      <c r="C2" s="96"/>
    </row>
    <row r="3" spans="1:3" ht="15.75" thickBot="1">
      <c r="A3" s="79"/>
      <c r="B3" s="79"/>
      <c r="C3" s="79"/>
    </row>
    <row r="4" spans="1:3" ht="15.75" thickTop="1">
      <c r="A4" s="7"/>
      <c r="B4" s="7"/>
      <c r="C4" s="7"/>
    </row>
    <row r="5" spans="1:3" ht="18">
      <c r="A5" s="8"/>
      <c r="B5" s="8"/>
      <c r="C5" s="8"/>
    </row>
    <row r="6" spans="1:3" ht="19.5" customHeight="1">
      <c r="A6" s="97" t="s">
        <v>32</v>
      </c>
      <c r="B6" s="97"/>
      <c r="C6" s="97"/>
    </row>
    <row r="7" spans="1:3" ht="15.75">
      <c r="A7" s="97">
        <v>2017</v>
      </c>
      <c r="B7" s="97"/>
      <c r="C7" s="97"/>
    </row>
    <row r="8" spans="1:3" ht="36" customHeight="1">
      <c r="A8" s="30" t="s">
        <v>14</v>
      </c>
      <c r="B8" s="31" t="s">
        <v>15</v>
      </c>
      <c r="C8" s="31" t="s">
        <v>16</v>
      </c>
    </row>
    <row r="9" spans="1:4" ht="48.75" customHeight="1">
      <c r="A9" s="32" t="s">
        <v>22</v>
      </c>
      <c r="B9" s="33" t="e">
        <f>+#REF!+#REF!+#REF!+#REF!+#REF!+#REF!+#REF!+#REF!</f>
        <v>#REF!</v>
      </c>
      <c r="C9" s="34" t="e">
        <f>+B9/B15</f>
        <v>#REF!</v>
      </c>
      <c r="D9" s="51"/>
    </row>
    <row r="10" spans="1:3" ht="42.75" customHeight="1">
      <c r="A10" s="35" t="s">
        <v>23</v>
      </c>
      <c r="B10" s="36" t="e">
        <f>+#REF!</f>
        <v>#REF!</v>
      </c>
      <c r="C10" s="37" t="e">
        <f>+B10/B15</f>
        <v>#REF!</v>
      </c>
    </row>
    <row r="11" spans="1:3" ht="48" customHeight="1">
      <c r="A11" s="38" t="s">
        <v>21</v>
      </c>
      <c r="B11" s="36" t="e">
        <f>+#REF!</f>
        <v>#REF!</v>
      </c>
      <c r="C11" s="37" t="e">
        <f>+B11/B15</f>
        <v>#REF!</v>
      </c>
    </row>
    <row r="12" spans="1:3" ht="33" customHeight="1">
      <c r="A12" s="39" t="s">
        <v>24</v>
      </c>
      <c r="B12" s="40" t="e">
        <f>+#REF!</f>
        <v>#REF!</v>
      </c>
      <c r="C12" s="41" t="e">
        <f>+B12/B15</f>
        <v>#REF!</v>
      </c>
    </row>
    <row r="13" spans="1:3" ht="62.25" customHeight="1">
      <c r="A13" s="80" t="s">
        <v>42</v>
      </c>
      <c r="B13" s="81" t="e">
        <f>+#REF!-#REF!-#REF!-#REF!-#REF!-#REF!-#REF!-#REF!</f>
        <v>#REF!</v>
      </c>
      <c r="C13" s="82" t="e">
        <f>+B13/B15</f>
        <v>#REF!</v>
      </c>
    </row>
    <row r="14" spans="1:3" ht="15">
      <c r="A14" s="83" t="s">
        <v>43</v>
      </c>
      <c r="B14" s="84" t="e">
        <f>+#REF!</f>
        <v>#REF!</v>
      </c>
      <c r="C14" s="85" t="e">
        <f>+B14/B15</f>
        <v>#REF!</v>
      </c>
    </row>
    <row r="15" spans="1:4" ht="20.25" customHeight="1">
      <c r="A15" s="74" t="s">
        <v>19</v>
      </c>
      <c r="B15" s="77" t="e">
        <f>SUM(B9:B14)</f>
        <v>#REF!</v>
      </c>
      <c r="C15" s="75">
        <v>1</v>
      </c>
      <c r="D15" s="48"/>
    </row>
    <row r="16" spans="1:4" s="12" customFormat="1" ht="15.75">
      <c r="A16" s="49"/>
      <c r="B16" s="65"/>
      <c r="C16" s="65"/>
      <c r="D16" s="50"/>
    </row>
    <row r="17" spans="1:3" ht="15.75">
      <c r="A17" s="76"/>
      <c r="B17" s="86"/>
      <c r="C17" s="76"/>
    </row>
    <row r="19" ht="15">
      <c r="B19" s="51"/>
    </row>
    <row r="35" spans="2:3" ht="15">
      <c r="B35" s="14"/>
      <c r="C35" s="14"/>
    </row>
    <row r="42" spans="1:3" ht="16.5" thickBot="1">
      <c r="A42" s="15"/>
      <c r="B42" s="16"/>
      <c r="C42" s="16"/>
    </row>
    <row r="43" spans="1:3" ht="16.5" thickTop="1">
      <c r="A43" s="94" t="s">
        <v>20</v>
      </c>
      <c r="B43" s="94"/>
      <c r="C43" s="94"/>
    </row>
    <row r="44" spans="1:3" ht="15">
      <c r="A44" s="95"/>
      <c r="B44" s="95"/>
      <c r="C44" s="95"/>
    </row>
  </sheetData>
  <sheetProtection/>
  <mergeCells count="6">
    <mergeCell ref="A1:C1"/>
    <mergeCell ref="A2:C2"/>
    <mergeCell ref="A6:C6"/>
    <mergeCell ref="A7:C7"/>
    <mergeCell ref="A43:C43"/>
    <mergeCell ref="A44:C44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1" sqref="A11:I41"/>
    </sheetView>
  </sheetViews>
  <sheetFormatPr defaultColWidth="9.140625" defaultRowHeight="15"/>
  <cols>
    <col min="1" max="1" width="34.7109375" style="6" customWidth="1"/>
    <col min="2" max="2" width="15.8515625" style="6" customWidth="1"/>
    <col min="3" max="3" width="12.8515625" style="6" customWidth="1"/>
    <col min="4" max="4" width="14.00390625" style="6" customWidth="1"/>
    <col min="5" max="5" width="13.57421875" style="6" hidden="1" customWidth="1"/>
    <col min="6" max="7" width="15.00390625" style="6" customWidth="1"/>
    <col min="8" max="8" width="14.57421875" style="6" customWidth="1"/>
    <col min="9" max="9" width="12.28125" style="6" customWidth="1"/>
    <col min="10" max="16384" width="9.140625" style="6" customWidth="1"/>
  </cols>
  <sheetData>
    <row r="1" spans="1:9" ht="15">
      <c r="A1" s="96" t="s">
        <v>9</v>
      </c>
      <c r="B1" s="96"/>
      <c r="C1" s="96"/>
      <c r="D1" s="96"/>
      <c r="E1" s="96"/>
      <c r="F1" s="96"/>
      <c r="G1" s="96"/>
      <c r="H1" s="96"/>
      <c r="I1" s="96"/>
    </row>
    <row r="2" spans="1:9" ht="15">
      <c r="A2" s="96"/>
      <c r="B2" s="96"/>
      <c r="C2" s="96"/>
      <c r="D2" s="96"/>
      <c r="E2" s="96"/>
      <c r="F2" s="96"/>
      <c r="G2" s="96"/>
      <c r="H2" s="96"/>
      <c r="I2" s="96"/>
    </row>
    <row r="3" spans="1:9" ht="15.75" thickBot="1">
      <c r="A3" s="17"/>
      <c r="B3" s="17"/>
      <c r="C3" s="17"/>
      <c r="D3" s="17"/>
      <c r="E3" s="27"/>
      <c r="F3" s="17"/>
      <c r="G3" s="61"/>
      <c r="H3" s="17"/>
      <c r="I3" s="17"/>
    </row>
    <row r="4" spans="1:9" ht="15.75" thickTop="1">
      <c r="A4" s="7"/>
      <c r="B4" s="7"/>
      <c r="C4" s="7"/>
      <c r="D4" s="7"/>
      <c r="E4" s="7"/>
      <c r="F4" s="7"/>
      <c r="G4" s="7"/>
      <c r="H4" s="7"/>
      <c r="I4" s="7"/>
    </row>
    <row r="5" spans="1:9" ht="18" hidden="1">
      <c r="A5" s="8"/>
      <c r="B5" s="8"/>
      <c r="C5" s="8"/>
      <c r="D5" s="8"/>
      <c r="E5" s="8"/>
      <c r="F5" s="8"/>
      <c r="G5" s="8"/>
      <c r="H5" s="8"/>
      <c r="I5" s="8"/>
    </row>
    <row r="6" spans="1:9" ht="18" hidden="1">
      <c r="A6" s="8"/>
      <c r="B6" s="8"/>
      <c r="C6" s="8"/>
      <c r="D6" s="8"/>
      <c r="E6" s="8"/>
      <c r="F6" s="8"/>
      <c r="G6" s="8"/>
      <c r="H6" s="8"/>
      <c r="I6" s="8"/>
    </row>
    <row r="7" spans="1:9" ht="18">
      <c r="A7" s="98"/>
      <c r="B7" s="98"/>
      <c r="C7" s="98"/>
      <c r="D7" s="98"/>
      <c r="E7" s="98"/>
      <c r="F7" s="98"/>
      <c r="G7" s="98"/>
      <c r="H7" s="98"/>
      <c r="I7" s="98"/>
    </row>
    <row r="8" spans="1:9" ht="15.75">
      <c r="A8" s="99" t="s">
        <v>7</v>
      </c>
      <c r="B8" s="99"/>
      <c r="C8" s="99"/>
      <c r="D8" s="99"/>
      <c r="E8" s="99"/>
      <c r="F8" s="99"/>
      <c r="G8" s="99"/>
      <c r="H8" s="99"/>
      <c r="I8" s="99"/>
    </row>
    <row r="9" spans="1:9" ht="15.75">
      <c r="A9" s="97" t="s">
        <v>1</v>
      </c>
      <c r="B9" s="97"/>
      <c r="C9" s="97"/>
      <c r="D9" s="97"/>
      <c r="E9" s="97"/>
      <c r="F9" s="97"/>
      <c r="G9" s="97"/>
      <c r="H9" s="97"/>
      <c r="I9" s="97"/>
    </row>
    <row r="10" spans="1:9" ht="15.75">
      <c r="A10" s="100" t="s">
        <v>40</v>
      </c>
      <c r="B10" s="100"/>
      <c r="C10" s="100"/>
      <c r="D10" s="100"/>
      <c r="E10" s="100"/>
      <c r="F10" s="100"/>
      <c r="G10" s="100"/>
      <c r="H10" s="100"/>
      <c r="I10" s="100"/>
    </row>
    <row r="11" spans="1:9" ht="42.75" customHeight="1">
      <c r="A11" s="72" t="s">
        <v>36</v>
      </c>
      <c r="B11" s="53" t="s">
        <v>15</v>
      </c>
      <c r="C11" s="69" t="s">
        <v>10</v>
      </c>
      <c r="D11" s="69" t="s">
        <v>11</v>
      </c>
      <c r="E11" s="69" t="s">
        <v>12</v>
      </c>
      <c r="F11" s="69" t="s">
        <v>8</v>
      </c>
      <c r="G11" s="73" t="s">
        <v>34</v>
      </c>
      <c r="H11" s="53" t="s">
        <v>35</v>
      </c>
      <c r="I11" s="53" t="s">
        <v>17</v>
      </c>
    </row>
    <row r="12" spans="1:9" ht="15">
      <c r="A12" s="9" t="s">
        <v>2</v>
      </c>
      <c r="B12" s="23" t="e">
        <f>+#REF!</f>
        <v>#REF!</v>
      </c>
      <c r="C12" s="23" t="e">
        <f>+#REF!</f>
        <v>#REF!</v>
      </c>
      <c r="D12" s="23" t="e">
        <f>+#REF!</f>
        <v>#REF!</v>
      </c>
      <c r="E12" s="23" t="e">
        <f>+#REF!</f>
        <v>#REF!</v>
      </c>
      <c r="F12" s="23" t="e">
        <f>+#REF!</f>
        <v>#REF!</v>
      </c>
      <c r="G12" s="23" t="e">
        <f>+F12+D12+C12</f>
        <v>#REF!</v>
      </c>
      <c r="H12" s="23" t="e">
        <f>+B12-C12-D12-E12-F12</f>
        <v>#REF!</v>
      </c>
      <c r="I12" s="20" t="e">
        <f aca="true" t="shared" si="0" ref="I12:I17">+G12/B12</f>
        <v>#REF!</v>
      </c>
    </row>
    <row r="13" spans="1:9" ht="15">
      <c r="A13" s="10" t="s">
        <v>3</v>
      </c>
      <c r="B13" s="24" t="e">
        <f>+#REF!</f>
        <v>#REF!</v>
      </c>
      <c r="C13" s="24" t="e">
        <f>+#REF!</f>
        <v>#REF!</v>
      </c>
      <c r="D13" s="24" t="e">
        <f>+#REF!</f>
        <v>#REF!</v>
      </c>
      <c r="E13" s="24" t="e">
        <f>+#REF!</f>
        <v>#REF!</v>
      </c>
      <c r="F13" s="24" t="e">
        <f>+#REF!</f>
        <v>#REF!</v>
      </c>
      <c r="G13" s="24" t="e">
        <f>+F13+D13+C13</f>
        <v>#REF!</v>
      </c>
      <c r="H13" s="24" t="e">
        <f>+B13-C13-D13-E13-F13</f>
        <v>#REF!</v>
      </c>
      <c r="I13" s="21" t="e">
        <f t="shared" si="0"/>
        <v>#REF!</v>
      </c>
    </row>
    <row r="14" spans="1:9" ht="15">
      <c r="A14" s="10" t="s">
        <v>4</v>
      </c>
      <c r="B14" s="24" t="e">
        <f>+#REF!</f>
        <v>#REF!</v>
      </c>
      <c r="C14" s="24" t="e">
        <f>+#REF!</f>
        <v>#REF!</v>
      </c>
      <c r="D14" s="24" t="e">
        <f>+#REF!</f>
        <v>#REF!</v>
      </c>
      <c r="E14" s="24" t="e">
        <f>+#REF!</f>
        <v>#REF!</v>
      </c>
      <c r="F14" s="24" t="e">
        <f>+#REF!</f>
        <v>#REF!</v>
      </c>
      <c r="G14" s="24" t="e">
        <f>+F14+D14+C14</f>
        <v>#REF!</v>
      </c>
      <c r="H14" s="24" t="e">
        <f>+B14-C14-D14-E14-F14</f>
        <v>#REF!</v>
      </c>
      <c r="I14" s="21" t="e">
        <f t="shared" si="0"/>
        <v>#REF!</v>
      </c>
    </row>
    <row r="15" spans="1:9" ht="15">
      <c r="A15" s="10" t="s">
        <v>5</v>
      </c>
      <c r="B15" s="24" t="e">
        <f>+#REF!</f>
        <v>#REF!</v>
      </c>
      <c r="C15" s="24" t="e">
        <f>+#REF!</f>
        <v>#REF!</v>
      </c>
      <c r="D15" s="24" t="e">
        <f>+#REF!</f>
        <v>#REF!</v>
      </c>
      <c r="E15" s="24" t="e">
        <f>+#REF!</f>
        <v>#REF!</v>
      </c>
      <c r="F15" s="24" t="e">
        <f>+#REF!</f>
        <v>#REF!</v>
      </c>
      <c r="G15" s="24" t="e">
        <f>+F15+D15+C15</f>
        <v>#REF!</v>
      </c>
      <c r="H15" s="24" t="e">
        <f>+B15-C15-D15-E15-F15</f>
        <v>#REF!</v>
      </c>
      <c r="I15" s="21" t="e">
        <f t="shared" si="0"/>
        <v>#REF!</v>
      </c>
    </row>
    <row r="16" spans="1:9" ht="65.25" customHeight="1">
      <c r="A16" s="71" t="s">
        <v>39</v>
      </c>
      <c r="B16" s="58" t="e">
        <f>+#REF!</f>
        <v>#REF!</v>
      </c>
      <c r="C16" s="58" t="e">
        <f>+#REF!</f>
        <v>#REF!</v>
      </c>
      <c r="D16" s="58" t="e">
        <f>+#REF!</f>
        <v>#REF!</v>
      </c>
      <c r="E16" s="58" t="e">
        <f>+#REF!</f>
        <v>#REF!</v>
      </c>
      <c r="F16" s="58" t="e">
        <f>+#REF!</f>
        <v>#REF!</v>
      </c>
      <c r="G16" s="58" t="e">
        <f>+F16+D16+C16</f>
        <v>#REF!</v>
      </c>
      <c r="H16" s="58" t="e">
        <f>+B16-C16-D16-E16-F16</f>
        <v>#REF!</v>
      </c>
      <c r="I16" s="57" t="e">
        <f t="shared" si="0"/>
        <v>#REF!</v>
      </c>
    </row>
    <row r="17" spans="1:9" ht="20.25" customHeight="1">
      <c r="A17" s="11" t="s">
        <v>6</v>
      </c>
      <c r="B17" s="25" t="e">
        <f aca="true" t="shared" si="1" ref="B17:H17">SUM(B12:B16)</f>
        <v>#REF!</v>
      </c>
      <c r="C17" s="25" t="e">
        <f t="shared" si="1"/>
        <v>#REF!</v>
      </c>
      <c r="D17" s="25" t="e">
        <f t="shared" si="1"/>
        <v>#REF!</v>
      </c>
      <c r="E17" s="25" t="e">
        <f t="shared" si="1"/>
        <v>#REF!</v>
      </c>
      <c r="F17" s="25" t="e">
        <f t="shared" si="1"/>
        <v>#REF!</v>
      </c>
      <c r="G17" s="63" t="e">
        <f t="shared" si="1"/>
        <v>#REF!</v>
      </c>
      <c r="H17" s="25" t="e">
        <f t="shared" si="1"/>
        <v>#REF!</v>
      </c>
      <c r="I17" s="22" t="e">
        <f t="shared" si="0"/>
        <v>#REF!</v>
      </c>
    </row>
    <row r="18" spans="2:8" s="12" customFormat="1" ht="15.75">
      <c r="B18" s="13"/>
      <c r="C18" s="13"/>
      <c r="D18" s="13"/>
      <c r="E18" s="13"/>
      <c r="F18" s="13"/>
      <c r="G18" s="60"/>
      <c r="H18" s="28"/>
    </row>
    <row r="19" spans="6:7" ht="15">
      <c r="F19" s="29"/>
      <c r="G19" s="29"/>
    </row>
  </sheetData>
  <sheetProtection/>
  <mergeCells count="6">
    <mergeCell ref="A8:I8"/>
    <mergeCell ref="A1:I1"/>
    <mergeCell ref="A2:I2"/>
    <mergeCell ref="A9:I9"/>
    <mergeCell ref="A10:I10"/>
    <mergeCell ref="A7:I7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8">
      <selection activeCell="F91" sqref="F91"/>
    </sheetView>
  </sheetViews>
  <sheetFormatPr defaultColWidth="9.140625" defaultRowHeight="15"/>
  <cols>
    <col min="1" max="1" width="25.57421875" style="6" customWidth="1"/>
    <col min="2" max="2" width="15.421875" style="6" customWidth="1"/>
    <col min="3" max="3" width="12.8515625" style="6" customWidth="1"/>
    <col min="4" max="4" width="14.8515625" style="6" customWidth="1"/>
    <col min="5" max="5" width="2.28125" style="6" hidden="1" customWidth="1"/>
    <col min="6" max="6" width="14.00390625" style="6" customWidth="1"/>
    <col min="7" max="7" width="14.7109375" style="6" customWidth="1"/>
    <col min="8" max="8" width="15.28125" style="6" customWidth="1"/>
    <col min="9" max="9" width="12.28125" style="6" customWidth="1"/>
    <col min="10" max="16384" width="9.140625" style="6" customWidth="1"/>
  </cols>
  <sheetData>
    <row r="1" spans="1:9" ht="15">
      <c r="A1" s="96" t="s">
        <v>9</v>
      </c>
      <c r="B1" s="96"/>
      <c r="C1" s="96"/>
      <c r="D1" s="96"/>
      <c r="E1" s="96"/>
      <c r="F1" s="96"/>
      <c r="G1" s="96"/>
      <c r="H1" s="96"/>
      <c r="I1" s="96"/>
    </row>
    <row r="2" spans="1:9" ht="15">
      <c r="A2" s="96"/>
      <c r="B2" s="96"/>
      <c r="C2" s="96"/>
      <c r="D2" s="96"/>
      <c r="E2" s="96"/>
      <c r="F2" s="96"/>
      <c r="G2" s="96"/>
      <c r="H2" s="96"/>
      <c r="I2" s="96"/>
    </row>
    <row r="3" spans="1:9" ht="15.75" thickBot="1">
      <c r="A3" s="66"/>
      <c r="B3" s="66"/>
      <c r="C3" s="66"/>
      <c r="D3" s="66"/>
      <c r="E3" s="66"/>
      <c r="F3" s="66"/>
      <c r="G3" s="66"/>
      <c r="H3" s="66"/>
      <c r="I3" s="66"/>
    </row>
    <row r="4" spans="1:9" ht="15.75" thickTop="1">
      <c r="A4" s="7"/>
      <c r="B4" s="7"/>
      <c r="C4" s="7"/>
      <c r="D4" s="7"/>
      <c r="E4" s="7"/>
      <c r="F4" s="7"/>
      <c r="G4" s="7"/>
      <c r="H4" s="7"/>
      <c r="I4" s="7"/>
    </row>
    <row r="5" spans="1:9" ht="18" hidden="1">
      <c r="A5" s="8"/>
      <c r="B5" s="8"/>
      <c r="C5" s="8"/>
      <c r="D5" s="8"/>
      <c r="E5" s="8"/>
      <c r="F5" s="8"/>
      <c r="G5" s="8"/>
      <c r="H5" s="8"/>
      <c r="I5" s="8"/>
    </row>
    <row r="6" spans="1:9" ht="18" hidden="1">
      <c r="A6" s="8"/>
      <c r="B6" s="8"/>
      <c r="C6" s="8"/>
      <c r="D6" s="8"/>
      <c r="E6" s="8"/>
      <c r="F6" s="8"/>
      <c r="G6" s="8"/>
      <c r="H6" s="8"/>
      <c r="I6" s="8"/>
    </row>
    <row r="7" spans="1:9" ht="18">
      <c r="A7" s="98"/>
      <c r="B7" s="98"/>
      <c r="C7" s="98"/>
      <c r="D7" s="98"/>
      <c r="E7" s="98"/>
      <c r="F7" s="98"/>
      <c r="G7" s="98"/>
      <c r="H7" s="98"/>
      <c r="I7" s="98"/>
    </row>
    <row r="8" spans="1:9" ht="15.75">
      <c r="A8" s="99" t="s">
        <v>7</v>
      </c>
      <c r="B8" s="99"/>
      <c r="C8" s="99"/>
      <c r="D8" s="99"/>
      <c r="E8" s="99"/>
      <c r="F8" s="99"/>
      <c r="G8" s="99"/>
      <c r="H8" s="99"/>
      <c r="I8" s="99"/>
    </row>
    <row r="9" spans="1:9" ht="15.75">
      <c r="A9" s="97" t="s">
        <v>1</v>
      </c>
      <c r="B9" s="97"/>
      <c r="C9" s="97"/>
      <c r="D9" s="97"/>
      <c r="E9" s="97"/>
      <c r="F9" s="97"/>
      <c r="G9" s="97"/>
      <c r="H9" s="97"/>
      <c r="I9" s="97"/>
    </row>
    <row r="10" spans="1:9" ht="15.75">
      <c r="A10" s="100" t="s">
        <v>40</v>
      </c>
      <c r="B10" s="100"/>
      <c r="C10" s="100"/>
      <c r="D10" s="100"/>
      <c r="E10" s="100"/>
      <c r="F10" s="100"/>
      <c r="G10" s="100"/>
      <c r="H10" s="100"/>
      <c r="I10" s="100"/>
    </row>
    <row r="11" spans="1:9" ht="41.25" customHeight="1">
      <c r="A11" s="56" t="s">
        <v>36</v>
      </c>
      <c r="B11" s="55" t="s">
        <v>15</v>
      </c>
      <c r="C11" s="55" t="s">
        <v>10</v>
      </c>
      <c r="D11" s="55" t="s">
        <v>11</v>
      </c>
      <c r="E11" s="54" t="s">
        <v>12</v>
      </c>
      <c r="F11" s="55" t="s">
        <v>8</v>
      </c>
      <c r="G11" s="54" t="s">
        <v>34</v>
      </c>
      <c r="H11" s="55" t="s">
        <v>38</v>
      </c>
      <c r="I11" s="55" t="s">
        <v>17</v>
      </c>
    </row>
    <row r="12" spans="1:9" ht="21.75" customHeight="1">
      <c r="A12" s="10" t="s">
        <v>3</v>
      </c>
      <c r="B12" s="24" t="e">
        <f>+#REF!</f>
        <v>#REF!</v>
      </c>
      <c r="C12" s="24" t="e">
        <f>+#REF!</f>
        <v>#REF!</v>
      </c>
      <c r="D12" s="24" t="e">
        <f>+#REF!</f>
        <v>#REF!</v>
      </c>
      <c r="E12" s="24" t="e">
        <f>+#REF!</f>
        <v>#REF!</v>
      </c>
      <c r="F12" s="24" t="e">
        <f>+#REF!</f>
        <v>#REF!</v>
      </c>
      <c r="G12" s="24" t="e">
        <f>+C12+D12+F12</f>
        <v>#REF!</v>
      </c>
      <c r="H12" s="24" t="e">
        <f>+B12-C12-D12-E12-F12</f>
        <v>#REF!</v>
      </c>
      <c r="I12" s="21" t="e">
        <f>+G12/B12</f>
        <v>#REF!</v>
      </c>
    </row>
    <row r="13" spans="1:9" ht="21.75" customHeight="1">
      <c r="A13" s="10" t="s">
        <v>4</v>
      </c>
      <c r="B13" s="24" t="e">
        <f>+#REF!</f>
        <v>#REF!</v>
      </c>
      <c r="C13" s="24" t="e">
        <f>+#REF!</f>
        <v>#REF!</v>
      </c>
      <c r="D13" s="24" t="e">
        <f>+#REF!</f>
        <v>#REF!</v>
      </c>
      <c r="E13" s="24" t="e">
        <f>+#REF!</f>
        <v>#REF!</v>
      </c>
      <c r="F13" s="24" t="e">
        <f>+#REF!</f>
        <v>#REF!</v>
      </c>
      <c r="G13" s="24" t="e">
        <f>+F13+D13+C13</f>
        <v>#REF!</v>
      </c>
      <c r="H13" s="24" t="e">
        <f>+B13-C13-D13-E13-F13</f>
        <v>#REF!</v>
      </c>
      <c r="I13" s="21" t="e">
        <f>+G13/B13</f>
        <v>#REF!</v>
      </c>
    </row>
    <row r="14" spans="1:9" ht="21.75" customHeight="1">
      <c r="A14" s="10" t="s">
        <v>5</v>
      </c>
      <c r="B14" s="24" t="e">
        <f>+#REF!</f>
        <v>#REF!</v>
      </c>
      <c r="C14" s="24" t="e">
        <f>+#REF!</f>
        <v>#REF!</v>
      </c>
      <c r="D14" s="24" t="e">
        <f>+#REF!</f>
        <v>#REF!</v>
      </c>
      <c r="E14" s="24" t="e">
        <f>+#REF!</f>
        <v>#REF!</v>
      </c>
      <c r="F14" s="24" t="e">
        <f>+#REF!</f>
        <v>#REF!</v>
      </c>
      <c r="G14" s="24" t="e">
        <f>+F14+D14+C14</f>
        <v>#REF!</v>
      </c>
      <c r="H14" s="24" t="e">
        <f>+B14-C14-D14-E14-F14</f>
        <v>#REF!</v>
      </c>
      <c r="I14" s="21" t="e">
        <f>+G14/B14</f>
        <v>#REF!</v>
      </c>
    </row>
    <row r="15" spans="1:9" ht="20.25" customHeight="1">
      <c r="A15" s="64" t="s">
        <v>6</v>
      </c>
      <c r="B15" s="68" t="e">
        <f aca="true" t="shared" si="0" ref="B15:H15">SUM(B12:B14)</f>
        <v>#REF!</v>
      </c>
      <c r="C15" s="68" t="e">
        <f t="shared" si="0"/>
        <v>#REF!</v>
      </c>
      <c r="D15" s="68" t="e">
        <f t="shared" si="0"/>
        <v>#REF!</v>
      </c>
      <c r="E15" s="68" t="e">
        <f t="shared" si="0"/>
        <v>#REF!</v>
      </c>
      <c r="F15" s="68" t="e">
        <f t="shared" si="0"/>
        <v>#REF!</v>
      </c>
      <c r="G15" s="68" t="e">
        <f t="shared" si="0"/>
        <v>#REF!</v>
      </c>
      <c r="H15" s="68" t="e">
        <f t="shared" si="0"/>
        <v>#REF!</v>
      </c>
      <c r="I15" s="67" t="e">
        <f>+G15/B15</f>
        <v>#REF!</v>
      </c>
    </row>
    <row r="16" spans="2:8" s="12" customFormat="1" ht="15.75">
      <c r="B16" s="65"/>
      <c r="C16" s="65"/>
      <c r="D16" s="65"/>
      <c r="E16" s="65"/>
      <c r="F16" s="65"/>
      <c r="G16" s="65"/>
      <c r="H16" s="70"/>
    </row>
    <row r="17" spans="6:7" ht="15">
      <c r="F17" s="29"/>
      <c r="G17" s="29"/>
    </row>
  </sheetData>
  <sheetProtection/>
  <mergeCells count="6">
    <mergeCell ref="A1:I1"/>
    <mergeCell ref="A2:I2"/>
    <mergeCell ref="A7:I7"/>
    <mergeCell ref="A8:I8"/>
    <mergeCell ref="A9:I9"/>
    <mergeCell ref="A10:I10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4">
      <selection activeCell="F10" sqref="F10"/>
    </sheetView>
  </sheetViews>
  <sheetFormatPr defaultColWidth="11.421875" defaultRowHeight="15"/>
  <cols>
    <col min="1" max="1" width="52.57421875" style="1" customWidth="1"/>
    <col min="2" max="2" width="14.421875" style="5" customWidth="1"/>
    <col min="3" max="3" width="14.57421875" style="5" bestFit="1" customWidth="1"/>
    <col min="4" max="4" width="12.28125" style="0" customWidth="1"/>
    <col min="5" max="14" width="11.140625" style="0" customWidth="1"/>
  </cols>
  <sheetData>
    <row r="1" spans="1:3" ht="15">
      <c r="A1" s="2"/>
      <c r="B1" s="2"/>
      <c r="C1" s="2"/>
    </row>
    <row r="2" spans="1:3" ht="16.5" customHeight="1">
      <c r="A2" s="101"/>
      <c r="B2" s="101"/>
      <c r="C2" s="101"/>
    </row>
    <row r="3" spans="1:3" s="19" customFormat="1" ht="16.5" customHeight="1">
      <c r="A3" s="87"/>
      <c r="B3" s="91"/>
      <c r="C3" s="87"/>
    </row>
    <row r="4" spans="1:4" ht="16.5" customHeight="1">
      <c r="A4" s="101" t="s">
        <v>47</v>
      </c>
      <c r="B4" s="101"/>
      <c r="C4" s="101"/>
      <c r="D4" s="101"/>
    </row>
    <row r="5" spans="1:4" ht="16.5" customHeight="1">
      <c r="A5" s="102" t="s">
        <v>51</v>
      </c>
      <c r="B5" s="102"/>
      <c r="C5" s="102"/>
      <c r="D5" s="102"/>
    </row>
    <row r="6" spans="1:4" ht="34.5" customHeight="1">
      <c r="A6" s="92" t="s">
        <v>44</v>
      </c>
      <c r="B6" s="93" t="s">
        <v>15</v>
      </c>
      <c r="C6" s="93" t="s">
        <v>49</v>
      </c>
      <c r="D6" s="88" t="s">
        <v>48</v>
      </c>
    </row>
    <row r="7" spans="1:4" s="3" customFormat="1" ht="46.5" customHeight="1">
      <c r="A7" s="103" t="s">
        <v>45</v>
      </c>
      <c r="B7" s="104">
        <v>1000000</v>
      </c>
      <c r="C7" s="104">
        <v>0</v>
      </c>
      <c r="D7" s="105">
        <f>+C7/B7</f>
        <v>0</v>
      </c>
    </row>
    <row r="8" spans="1:4" s="3" customFormat="1" ht="49.5" customHeight="1">
      <c r="A8" s="103" t="s">
        <v>46</v>
      </c>
      <c r="B8" s="104">
        <v>68000000</v>
      </c>
      <c r="C8" s="104">
        <v>10010864.98</v>
      </c>
      <c r="D8" s="105">
        <f>+C8/B8</f>
        <v>0.14721860264705883</v>
      </c>
    </row>
    <row r="9" spans="1:4" s="3" customFormat="1" ht="49.5" customHeight="1">
      <c r="A9" s="103" t="s">
        <v>50</v>
      </c>
      <c r="B9" s="104">
        <v>18000000</v>
      </c>
      <c r="C9" s="104">
        <v>4360250.95</v>
      </c>
      <c r="D9" s="105">
        <f>+C9/B9</f>
        <v>0.2422361638888889</v>
      </c>
    </row>
    <row r="10" spans="1:4" ht="24" customHeight="1">
      <c r="A10" s="106" t="s">
        <v>6</v>
      </c>
      <c r="B10" s="107">
        <f>SUM(B7:B9)</f>
        <v>87000000</v>
      </c>
      <c r="C10" s="107">
        <f>SUM(C7:C9)</f>
        <v>14371115.93</v>
      </c>
      <c r="D10" s="108">
        <f>+C10/B10</f>
        <v>0.16518524057471265</v>
      </c>
    </row>
    <row r="11" spans="1:3" s="19" customFormat="1" ht="15">
      <c r="A11" s="26"/>
      <c r="B11" s="26"/>
      <c r="C11" s="26"/>
    </row>
    <row r="12" spans="1:3" ht="15">
      <c r="A12" s="18"/>
      <c r="B12" s="26"/>
      <c r="C12" s="26"/>
    </row>
    <row r="15" ht="15">
      <c r="A15" s="5"/>
    </row>
    <row r="24" ht="15">
      <c r="A24" s="4"/>
    </row>
    <row r="36" ht="15.75" customHeight="1"/>
    <row r="39" spans="1:4" ht="15">
      <c r="A39" s="89"/>
      <c r="B39" s="89"/>
      <c r="C39" s="89"/>
      <c r="D39" s="90"/>
    </row>
  </sheetData>
  <sheetProtection/>
  <mergeCells count="3">
    <mergeCell ref="A2:C2"/>
    <mergeCell ref="A4:D4"/>
    <mergeCell ref="A5:D5"/>
  </mergeCells>
  <printOptions horizontalCentered="1"/>
  <pageMargins left="0.5905511811023623" right="0" top="0.35433070866141736" bottom="0.3543307086614173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yency fallas prado</dc:creator>
  <cp:keywords/>
  <dc:description/>
  <cp:lastModifiedBy>Hannia Hernández González</cp:lastModifiedBy>
  <cp:lastPrinted>2022-04-07T19:36:11Z</cp:lastPrinted>
  <dcterms:created xsi:type="dcterms:W3CDTF">2012-02-08T18:57:45Z</dcterms:created>
  <dcterms:modified xsi:type="dcterms:W3CDTF">2024-05-23T21:33:41Z</dcterms:modified>
  <cp:category/>
  <cp:version/>
  <cp:contentType/>
  <cp:contentStatus/>
</cp:coreProperties>
</file>